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095" tabRatio="886" activeTab="0"/>
  </bookViews>
  <sheets>
    <sheet name="CalWRKs Fed Elig Growth Calc" sheetId="1" r:id="rId1"/>
    <sheet name="FY 08-09 SUMMARY CalWRKS FD ELG" sheetId="2" r:id="rId2"/>
    <sheet name="CalWRKs AF &amp; ZPF" sheetId="3" r:id="rId3"/>
    <sheet name="CalWRKs FED Elig" sheetId="4" r:id="rId4"/>
    <sheet name="FY 0708 EXPEND" sheetId="5" r:id="rId5"/>
  </sheets>
  <externalReferences>
    <externalReference r:id="rId8"/>
    <externalReference r:id="rId9"/>
  </externalReferences>
  <definedNames>
    <definedName name="_xlnm.Print_Area" localSheetId="3">'CalWRKs FED Elig'!$A$1:$BT$66</definedName>
    <definedName name="_xlnm.Print_Area" localSheetId="0">'CalWRKs Fed Elig Growth Calc'!$A$1:$J$67</definedName>
    <definedName name="_xlnm.Print_Titles" localSheetId="2">'CalWRKs AF &amp; ZPF'!$A:$B</definedName>
    <definedName name="_xlnm.Print_Titles" localSheetId="3">'CalWRKs FED Elig'!$A:$B</definedName>
    <definedName name="_xlnm.Print_Titles" localSheetId="0">'CalWRKs Fed Elig Growth Calc'!$A:$B</definedName>
    <definedName name="_xlnm.Print_Titles" localSheetId="4">'FY 0708 EXPEND'!$A:$B</definedName>
    <definedName name="_xlnm.Print_Titles" localSheetId="1">'FY 08-09 SUMMARY CalWRKS FD ELG'!$A:$B</definedName>
  </definedNames>
  <calcPr fullCalcOnLoad="1"/>
</workbook>
</file>

<file path=xl/sharedStrings.xml><?xml version="1.0" encoding="utf-8"?>
<sst xmlns="http://schemas.openxmlformats.org/spreadsheetml/2006/main" count="568" uniqueCount="132">
  <si>
    <t>COUNTIES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</si>
  <si>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</si>
  <si>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</si>
  <si>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</si>
  <si>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</si>
  <si>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</si>
  <si>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</si>
  <si>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</si>
  <si>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</si>
  <si>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</si>
  <si>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</si>
  <si>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</si>
  <si>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</si>
  <si>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</si>
  <si>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</si>
  <si>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</si>
  <si>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</si>
  <si>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</si>
  <si>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</si>
  <si>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</si>
  <si>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</si>
  <si>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</si>
  <si>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</si>
  <si>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</si>
  <si>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</si>
  <si>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</si>
  <si>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</si>
  <si>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</si>
  <si>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</si>
  <si>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</si>
  <si>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</si>
  <si>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</si>
  <si>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</si>
  <si>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</si>
  <si>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</si>
  <si>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</si>
  <si>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</si>
  <si>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</si>
  <si>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</si>
  <si>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</si>
  <si>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</si>
  <si>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</si>
  <si>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</si>
  <si>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</si>
  <si>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</si>
  <si>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</si>
  <si>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</si>
  <si>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</si>
  <si>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</si>
  <si>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</si>
  <si>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</si>
  <si>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</si>
  <si>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</si>
  <si>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</si>
  <si>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</si>
  <si>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</si>
  <si>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</si>
  <si>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</si>
  <si>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</si>
  <si>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</si>
  <si>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AF = All Families</t>
  </si>
  <si>
    <t>ZPT = Zero Parent Families</t>
  </si>
  <si>
    <t>CA800FED</t>
  </si>
  <si>
    <t>CA800FED/ST</t>
  </si>
  <si>
    <t>TOTAL AF &amp; ZPF</t>
  </si>
  <si>
    <t>GRAND TOTAL</t>
  </si>
  <si>
    <t>EXPENDITURES</t>
  </si>
  <si>
    <t>FED/STATE</t>
  </si>
  <si>
    <t>COUNTY</t>
  </si>
  <si>
    <t>COSTS</t>
  </si>
  <si>
    <t>FED / STATE/CO</t>
  </si>
  <si>
    <t>DIFF</t>
  </si>
  <si>
    <t>EXPEND</t>
  </si>
  <si>
    <t>FEDERAL</t>
  </si>
  <si>
    <t>STATE</t>
  </si>
  <si>
    <t>FED / STATE</t>
  </si>
  <si>
    <t>Calc</t>
  </si>
  <si>
    <t>County Share</t>
  </si>
  <si>
    <t>Total funds</t>
  </si>
  <si>
    <t>County Funds</t>
  </si>
  <si>
    <t>Yr to Yr</t>
  </si>
  <si>
    <t>Used in last yr Realignment</t>
  </si>
  <si>
    <t>Fed / State</t>
  </si>
  <si>
    <t>CalWRks Fed Elig</t>
  </si>
  <si>
    <t>Growth /</t>
  </si>
  <si>
    <t>Reduction</t>
  </si>
  <si>
    <t>Growth / Reduction</t>
  </si>
  <si>
    <t>Due to Realignment</t>
  </si>
  <si>
    <t>FY 07-08</t>
  </si>
  <si>
    <t>differences</t>
  </si>
  <si>
    <t>CalWORKs</t>
  </si>
  <si>
    <t>Fed Elig</t>
  </si>
  <si>
    <t>Total Funds</t>
  </si>
  <si>
    <t>Due to Realignmnt</t>
  </si>
  <si>
    <t>Count %age</t>
  </si>
  <si>
    <t>changed</t>
  </si>
  <si>
    <t>(5.5% to 2.5% = 3% Red)</t>
  </si>
  <si>
    <t>Total Funds**</t>
  </si>
  <si>
    <t>USED</t>
  </si>
  <si>
    <t>FY 07-08 SUMMARY OF FED ELIG ASSISTANCE PYMTS</t>
  </si>
  <si>
    <t>FY 08-09</t>
  </si>
  <si>
    <t>Absent Parent Recoupment or APR):</t>
  </si>
  <si>
    <t>--&gt; Fed Eligible Fed/State Share</t>
  </si>
  <si>
    <t>--&gt; Fed Eligible County Share</t>
  </si>
  <si>
    <t>FY 08-09 CALWORKS FEDERAL ELIGIBLE ASSISTANCE PAYMENTS</t>
  </si>
  <si>
    <t>FY 08-09 ALL-FAMILIES &amp; 0 PARENT FAM</t>
  </si>
  <si>
    <t>FY 08-09 FEDERAL ELIGIBLE CALWORKS (fka APR)</t>
  </si>
  <si>
    <t>FY 08-09 FEDERAL ELIGIBLE CALWORKS (FED, STATE &amp; COUNTY SHARES) ONLY - SUMMARY</t>
  </si>
  <si>
    <t>(4-FY08-09_Federal State_County_Shares of Fed Elig CalWORKs.xls)</t>
  </si>
  <si>
    <t>FY 08-09 FEDERAL ELIGIBLE CALWORKS</t>
  </si>
  <si>
    <t>07/08 FEDERAL ELIGIBLE CALWORKS</t>
  </si>
  <si>
    <t>08/08 FEDERAL ELIGIBLE CALWORKS</t>
  </si>
  <si>
    <t>09/08 FEDERAL ELIGIBLE CALWORKS</t>
  </si>
  <si>
    <t>10/08 FEDERAL ELIGIBLE CALWORKS</t>
  </si>
  <si>
    <t>11/08 FEDERAL ELIGIBLE CALWORKS</t>
  </si>
  <si>
    <t>12/08 FEDERAL ELIGIBLE CALWORKS</t>
  </si>
  <si>
    <t>01/09 FEDERAL ELIGIBLE CALWORKS</t>
  </si>
  <si>
    <t>02/09 FEDERAL ELIGIBLE CALWORKS</t>
  </si>
  <si>
    <t>03/09 FEDERAL ELIGIBLE CALWORKS</t>
  </si>
  <si>
    <t>04/09 FEDERAL ELIGIBLE CALWORKS</t>
  </si>
  <si>
    <t>05/09 FEDERAL ELIGIBLE CALWORKS</t>
  </si>
  <si>
    <t>06/09 FEDERAL ELIGIBLE CALWORKS</t>
  </si>
  <si>
    <t>FY 07-08 CALWORKS FEDERAL ELIGIBLE ASSISTANCE PAYMENTS</t>
  </si>
  <si>
    <t>FY 07-08 ALL-FAMILIES &amp; 0 PARENT FAM</t>
  </si>
  <si>
    <t>FY 07-08 FEDERAL ELIGIBLE CALWORKS (fka APR)</t>
  </si>
  <si>
    <t>FY 07/08</t>
  </si>
  <si>
    <t>FY 08-09 SUMMARY OF FED ELIG ASSISTANCE PYMTS</t>
  </si>
  <si>
    <t>**FY 07-08 CalWORKs Fed Elig Total Funds from FY 08-09 Realignment are adjusted by deducting the following Non-Custodial Parent Data (formerly known as</t>
  </si>
  <si>
    <t>FY 09-10</t>
  </si>
  <si>
    <r>
      <t>FY 09-10 CalWORKS FEDERAL ELIG GROWTH CALC</t>
    </r>
    <r>
      <rPr>
        <b/>
        <i/>
        <sz val="10"/>
        <rFont val="Franklin Gothic Book"/>
        <family val="2"/>
      </rPr>
      <t xml:space="preserve">ULATION </t>
    </r>
  </si>
  <si>
    <r>
      <t xml:space="preserve">Calc = All Families </t>
    </r>
    <r>
      <rPr>
        <b/>
        <i/>
        <sz val="10"/>
        <color indexed="10"/>
        <rFont val="Franklin Gothic Book"/>
        <family val="2"/>
      </rPr>
      <t>minus</t>
    </r>
    <r>
      <rPr>
        <i/>
        <sz val="10"/>
        <rFont val="Franklin Gothic Book"/>
        <family val="2"/>
      </rPr>
      <t xml:space="preserve"> Fed Elig CalWORKs (fka APR)</t>
    </r>
  </si>
  <si>
    <r>
      <t>FY 08-09 CalWORKS EXPENDITURES - SUMMARY</t>
    </r>
    <r>
      <rPr>
        <i/>
        <sz val="10"/>
        <rFont val="Franklin Gothic Book"/>
        <family val="2"/>
      </rPr>
      <t xml:space="preserve"> (CwksExp08.xlsx)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</si>
</sst>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</numFmts>
  <fonts count="30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Franklin Gothic Book"/>
      <family val="2"/>
    </font>
    <font>
      <b/>
      <sz val="10"/>
      <name val="Franklin Gothic Book"/>
      <family val="2"/>
    </font>
    <font>
      <b/>
      <i/>
      <sz val="10"/>
      <name val="Franklin Gothic Book"/>
      <family val="2"/>
    </font>
    <font>
      <b/>
      <sz val="10"/>
      <color indexed="8"/>
      <name val="Franklin Gothic Book"/>
      <family val="2"/>
    </font>
    <font>
      <sz val="10"/>
      <name val="Franklin Gothic Book"/>
      <family val="2"/>
    </font>
    <font>
      <b/>
      <sz val="11"/>
      <name val="Franklin Gothic Book"/>
      <family val="2"/>
    </font>
    <font>
      <i/>
      <sz val="10"/>
      <name val="Franklin Gothic Book"/>
      <family val="2"/>
    </font>
    <font>
      <b/>
      <i/>
      <sz val="10"/>
      <color indexed="10"/>
      <name val="Franklin Gothic Book"/>
      <family val="2"/>
    </font>
    <font>
      <i/>
      <sz val="10"/>
      <color indexed="8"/>
      <name val="Franklin Gothic 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Fill="1" applyAlignment="1">
      <alignment/>
    </xf>
    <xf numFmtId="39" fontId="22" fillId="0" borderId="0" xfId="0" applyNumberFormat="1" applyFont="1" applyFill="1" applyBorder="1" applyAlignment="1" applyProtection="1">
      <alignment horizontal="left"/>
      <protection locked="0"/>
    </xf>
    <xf numFmtId="39" fontId="22" fillId="0" borderId="0" xfId="0" applyNumberFormat="1" applyFont="1" applyFill="1" applyBorder="1" applyAlignment="1" quotePrefix="1">
      <alignment horizontal="left" indent="1"/>
    </xf>
    <xf numFmtId="0" fontId="24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6" fontId="24" fillId="0" borderId="10" xfId="0" applyNumberFormat="1" applyFont="1" applyFill="1" applyBorder="1" applyAlignment="1">
      <alignment horizontal="center"/>
    </xf>
    <xf numFmtId="40" fontId="22" fillId="0" borderId="0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6" fontId="24" fillId="0" borderId="11" xfId="0" applyNumberFormat="1" applyFont="1" applyFill="1" applyBorder="1" applyAlignment="1">
      <alignment horizontal="center"/>
    </xf>
    <xf numFmtId="39" fontId="22" fillId="0" borderId="0" xfId="0" applyNumberFormat="1" applyFont="1" applyFill="1" applyBorder="1" applyAlignment="1" applyProtection="1">
      <alignment/>
      <protection locked="0"/>
    </xf>
    <xf numFmtId="39" fontId="22" fillId="0" borderId="0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6" fontId="24" fillId="0" borderId="12" xfId="0" applyNumberFormat="1" applyFont="1" applyFill="1" applyBorder="1" applyAlignment="1">
      <alignment horizontal="center"/>
    </xf>
    <xf numFmtId="39" fontId="25" fillId="0" borderId="0" xfId="0" applyNumberFormat="1" applyFont="1" applyFill="1" applyBorder="1" applyAlignment="1">
      <alignment/>
    </xf>
    <xf numFmtId="6" fontId="21" fillId="0" borderId="0" xfId="0" applyNumberFormat="1" applyFont="1" applyFill="1" applyAlignment="1">
      <alignment/>
    </xf>
    <xf numFmtId="0" fontId="25" fillId="0" borderId="0" xfId="55" applyFont="1" applyFill="1" applyBorder="1" applyAlignment="1" applyProtection="1">
      <alignment horizontal="left"/>
      <protection locked="0"/>
    </xf>
    <xf numFmtId="6" fontId="21" fillId="0" borderId="13" xfId="0" applyNumberFormat="1" applyFont="1" applyFill="1" applyBorder="1" applyAlignment="1">
      <alignment/>
    </xf>
    <xf numFmtId="6" fontId="21" fillId="0" borderId="14" xfId="0" applyNumberFormat="1" applyFont="1" applyFill="1" applyBorder="1" applyAlignment="1">
      <alignment/>
    </xf>
    <xf numFmtId="165" fontId="21" fillId="0" borderId="15" xfId="0" applyNumberFormat="1" applyFont="1" applyFill="1" applyBorder="1" applyAlignment="1">
      <alignment horizontal="center"/>
    </xf>
    <xf numFmtId="165" fontId="21" fillId="0" borderId="0" xfId="0" applyNumberFormat="1" applyFont="1" applyFill="1" applyAlignment="1">
      <alignment horizontal="center"/>
    </xf>
    <xf numFmtId="6" fontId="21" fillId="0" borderId="15" xfId="0" applyNumberFormat="1" applyFont="1" applyFill="1" applyBorder="1" applyAlignment="1">
      <alignment/>
    </xf>
    <xf numFmtId="6" fontId="21" fillId="0" borderId="16" xfId="0" applyNumberFormat="1" applyFont="1" applyFill="1" applyBorder="1" applyAlignment="1">
      <alignment/>
    </xf>
    <xf numFmtId="6" fontId="21" fillId="0" borderId="0" xfId="0" applyNumberFormat="1" applyFont="1" applyFill="1" applyBorder="1" applyAlignment="1">
      <alignment/>
    </xf>
    <xf numFmtId="165" fontId="21" fillId="0" borderId="17" xfId="0" applyNumberFormat="1" applyFont="1" applyFill="1" applyBorder="1" applyAlignment="1">
      <alignment horizontal="center"/>
    </xf>
    <xf numFmtId="6" fontId="21" fillId="0" borderId="17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6" fontId="24" fillId="0" borderId="18" xfId="0" applyNumberFormat="1" applyFont="1" applyFill="1" applyBorder="1" applyAlignment="1">
      <alignment/>
    </xf>
    <xf numFmtId="6" fontId="24" fillId="0" borderId="19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6" fontId="24" fillId="0" borderId="20" xfId="0" applyNumberFormat="1" applyFont="1" applyFill="1" applyBorder="1" applyAlignment="1">
      <alignment/>
    </xf>
    <xf numFmtId="0" fontId="21" fillId="0" borderId="0" xfId="0" applyFont="1" applyFill="1" applyAlignment="1" quotePrefix="1">
      <alignment/>
    </xf>
    <xf numFmtId="6" fontId="25" fillId="0" borderId="0" xfId="0" applyNumberFormat="1" applyFont="1" applyFill="1" applyBorder="1" applyAlignment="1" applyProtection="1">
      <alignment/>
      <protection locked="0"/>
    </xf>
    <xf numFmtId="6" fontId="25" fillId="0" borderId="16" xfId="0" applyNumberFormat="1" applyFont="1" applyFill="1" applyBorder="1" applyAlignment="1" applyProtection="1">
      <alignment/>
      <protection locked="0"/>
    </xf>
    <xf numFmtId="39" fontId="26" fillId="0" borderId="0" xfId="0" applyNumberFormat="1" applyFont="1" applyFill="1" applyBorder="1" applyAlignment="1">
      <alignment horizontal="left"/>
    </xf>
    <xf numFmtId="39" fontId="27" fillId="0" borderId="19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 applyProtection="1">
      <alignment horizontal="center"/>
      <protection locked="0"/>
    </xf>
    <xf numFmtId="164" fontId="22" fillId="0" borderId="10" xfId="0" applyNumberFormat="1" applyFont="1" applyFill="1" applyBorder="1" applyAlignment="1" applyProtection="1" quotePrefix="1">
      <alignment horizontal="center"/>
      <protection locked="0"/>
    </xf>
    <xf numFmtId="164" fontId="22" fillId="0" borderId="13" xfId="0" applyNumberFormat="1" applyFont="1" applyFill="1" applyBorder="1" applyAlignment="1" applyProtection="1">
      <alignment horizontal="center"/>
      <protection locked="0"/>
    </xf>
    <xf numFmtId="164" fontId="22" fillId="0" borderId="14" xfId="0" applyNumberFormat="1" applyFont="1" applyFill="1" applyBorder="1" applyAlignment="1" applyProtection="1">
      <alignment horizontal="center"/>
      <protection locked="0"/>
    </xf>
    <xf numFmtId="164" fontId="22" fillId="0" borderId="15" xfId="0" applyNumberFormat="1" applyFont="1" applyFill="1" applyBorder="1" applyAlignment="1" applyProtection="1">
      <alignment horizontal="center"/>
      <protection locked="0"/>
    </xf>
    <xf numFmtId="164" fontId="22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22" fillId="0" borderId="14" xfId="0" applyNumberFormat="1" applyFont="1" applyFill="1" applyBorder="1" applyAlignment="1" applyProtection="1">
      <alignment horizontal="center" vertical="top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top" wrapText="1"/>
      <protection locked="0"/>
    </xf>
    <xf numFmtId="39" fontId="22" fillId="0" borderId="10" xfId="0" applyNumberFormat="1" applyFont="1" applyFill="1" applyBorder="1" applyAlignment="1" applyProtection="1">
      <alignment horizontal="center"/>
      <protection locked="0"/>
    </xf>
    <xf numFmtId="39" fontId="25" fillId="0" borderId="10" xfId="0" applyNumberFormat="1" applyFont="1" applyFill="1" applyBorder="1" applyAlignment="1">
      <alignment/>
    </xf>
    <xf numFmtId="164" fontId="22" fillId="0" borderId="16" xfId="0" applyNumberFormat="1" applyFont="1" applyFill="1" applyBorder="1" applyAlignment="1" applyProtection="1">
      <alignment horizontal="center" vertical="top" wrapText="1"/>
      <protection locked="0"/>
    </xf>
    <xf numFmtId="164" fontId="22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top" wrapText="1"/>
      <protection locked="0"/>
    </xf>
    <xf numFmtId="39" fontId="22" fillId="0" borderId="11" xfId="0" applyNumberFormat="1" applyFont="1" applyFill="1" applyBorder="1" applyAlignment="1" applyProtection="1">
      <alignment horizontal="center"/>
      <protection locked="0"/>
    </xf>
    <xf numFmtId="39" fontId="22" fillId="0" borderId="12" xfId="0" applyNumberFormat="1" applyFont="1" applyFill="1" applyBorder="1" applyAlignment="1" applyProtection="1">
      <alignment horizontal="center"/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6" fontId="25" fillId="0" borderId="13" xfId="0" applyNumberFormat="1" applyFont="1" applyFill="1" applyBorder="1" applyAlignment="1" applyProtection="1">
      <alignment/>
      <protection locked="0"/>
    </xf>
    <xf numFmtId="6" fontId="25" fillId="0" borderId="14" xfId="0" applyNumberFormat="1" applyFont="1" applyFill="1" applyBorder="1" applyAlignment="1" applyProtection="1">
      <alignment/>
      <protection locked="0"/>
    </xf>
    <xf numFmtId="6" fontId="25" fillId="0" borderId="15" xfId="0" applyNumberFormat="1" applyFont="1" applyFill="1" applyBorder="1" applyAlignment="1" applyProtection="1">
      <alignment/>
      <protection locked="0"/>
    </xf>
    <xf numFmtId="6" fontId="25" fillId="0" borderId="17" xfId="0" applyNumberFormat="1" applyFont="1" applyFill="1" applyBorder="1" applyAlignment="1" applyProtection="1">
      <alignment/>
      <protection locked="0"/>
    </xf>
    <xf numFmtId="6" fontId="22" fillId="0" borderId="18" xfId="0" applyNumberFormat="1" applyFont="1" applyFill="1" applyBorder="1" applyAlignment="1" applyProtection="1">
      <alignment/>
      <protection/>
    </xf>
    <xf numFmtId="6" fontId="22" fillId="0" borderId="19" xfId="0" applyNumberFormat="1" applyFont="1" applyFill="1" applyBorder="1" applyAlignment="1" applyProtection="1">
      <alignment/>
      <protection/>
    </xf>
    <xf numFmtId="6" fontId="22" fillId="0" borderId="20" xfId="0" applyNumberFormat="1" applyFont="1" applyFill="1" applyBorder="1" applyAlignment="1" applyProtection="1">
      <alignment/>
      <protection/>
    </xf>
    <xf numFmtId="6" fontId="22" fillId="0" borderId="12" xfId="0" applyNumberFormat="1" applyFont="1" applyFill="1" applyBorder="1" applyAlignment="1" applyProtection="1">
      <alignment/>
      <protection/>
    </xf>
    <xf numFmtId="6" fontId="24" fillId="0" borderId="0" xfId="56" applyNumberFormat="1" applyFont="1" applyFill="1" applyBorder="1" applyProtection="1">
      <alignment/>
      <protection/>
    </xf>
    <xf numFmtId="39" fontId="25" fillId="0" borderId="0" xfId="0" applyNumberFormat="1" applyFont="1" applyFill="1" applyAlignment="1">
      <alignment/>
    </xf>
    <xf numFmtId="6" fontId="29" fillId="0" borderId="0" xfId="56" applyNumberFormat="1" applyFont="1" applyFill="1" applyBorder="1" applyProtection="1">
      <alignment/>
      <protection/>
    </xf>
    <xf numFmtId="39" fontId="22" fillId="0" borderId="0" xfId="0" applyNumberFormat="1" applyFont="1" applyFill="1" applyAlignment="1">
      <alignment horizontal="center"/>
    </xf>
    <xf numFmtId="6" fontId="21" fillId="0" borderId="0" xfId="56" applyNumberFormat="1" applyFont="1" applyFill="1" applyBorder="1" applyProtection="1">
      <alignment/>
      <protection/>
    </xf>
    <xf numFmtId="39" fontId="22" fillId="0" borderId="10" xfId="0" applyNumberFormat="1" applyFont="1" applyFill="1" applyBorder="1" applyAlignment="1">
      <alignment horizontal="center"/>
    </xf>
    <xf numFmtId="39" fontId="22" fillId="0" borderId="13" xfId="0" applyNumberFormat="1" applyFont="1" applyFill="1" applyBorder="1" applyAlignment="1">
      <alignment horizontal="center"/>
    </xf>
    <xf numFmtId="39" fontId="22" fillId="0" borderId="15" xfId="0" applyNumberFormat="1" applyFont="1" applyFill="1" applyBorder="1" applyAlignment="1">
      <alignment horizontal="center"/>
    </xf>
    <xf numFmtId="6" fontId="27" fillId="0" borderId="0" xfId="56" applyNumberFormat="1" applyFont="1" applyFill="1" applyBorder="1" applyAlignment="1" applyProtection="1">
      <alignment horizontal="left" vertical="top"/>
      <protection/>
    </xf>
    <xf numFmtId="39" fontId="22" fillId="0" borderId="16" xfId="0" applyNumberFormat="1" applyFont="1" applyFill="1" applyBorder="1" applyAlignment="1" applyProtection="1">
      <alignment horizontal="center"/>
      <protection locked="0"/>
    </xf>
    <xf numFmtId="39" fontId="22" fillId="0" borderId="0" xfId="0" applyNumberFormat="1" applyFont="1" applyFill="1" applyBorder="1" applyAlignment="1" applyProtection="1">
      <alignment horizontal="center"/>
      <protection locked="0"/>
    </xf>
    <xf numFmtId="39" fontId="22" fillId="0" borderId="17" xfId="0" applyNumberFormat="1" applyFont="1" applyFill="1" applyBorder="1" applyAlignment="1" applyProtection="1">
      <alignment horizontal="center"/>
      <protection locked="0"/>
    </xf>
    <xf numFmtId="39" fontId="22" fillId="0" borderId="11" xfId="0" applyNumberFormat="1" applyFont="1" applyFill="1" applyBorder="1" applyAlignment="1">
      <alignment horizontal="center"/>
    </xf>
    <xf numFmtId="39" fontId="22" fillId="0" borderId="16" xfId="0" applyNumberFormat="1" applyFont="1" applyFill="1" applyBorder="1" applyAlignment="1">
      <alignment horizontal="center"/>
    </xf>
    <xf numFmtId="39" fontId="22" fillId="0" borderId="17" xfId="0" applyNumberFormat="1" applyFont="1" applyFill="1" applyBorder="1" applyAlignment="1">
      <alignment horizontal="center"/>
    </xf>
    <xf numFmtId="6" fontId="24" fillId="0" borderId="0" xfId="56" applyNumberFormat="1" applyFont="1" applyFill="1" applyBorder="1" applyAlignment="1" applyProtection="1">
      <alignment horizontal="center" vertical="center"/>
      <protection/>
    </xf>
    <xf numFmtId="39" fontId="22" fillId="0" borderId="18" xfId="0" applyNumberFormat="1" applyFont="1" applyFill="1" applyBorder="1" applyAlignment="1" applyProtection="1">
      <alignment horizontal="center"/>
      <protection locked="0"/>
    </xf>
    <xf numFmtId="39" fontId="22" fillId="0" borderId="19" xfId="0" applyNumberFormat="1" applyFont="1" applyFill="1" applyBorder="1" applyAlignment="1" applyProtection="1">
      <alignment horizontal="center"/>
      <protection locked="0"/>
    </xf>
    <xf numFmtId="39" fontId="22" fillId="0" borderId="20" xfId="0" applyNumberFormat="1" applyFont="1" applyFill="1" applyBorder="1" applyAlignment="1" applyProtection="1">
      <alignment horizontal="center"/>
      <protection locked="0"/>
    </xf>
    <xf numFmtId="39" fontId="22" fillId="0" borderId="12" xfId="0" applyNumberFormat="1" applyFont="1" applyFill="1" applyBorder="1" applyAlignment="1">
      <alignment horizontal="center"/>
    </xf>
    <xf numFmtId="39" fontId="22" fillId="0" borderId="18" xfId="0" applyNumberFormat="1" applyFont="1" applyFill="1" applyBorder="1" applyAlignment="1">
      <alignment horizontal="center"/>
    </xf>
    <xf numFmtId="39" fontId="22" fillId="0" borderId="20" xfId="0" applyNumberFormat="1" applyFont="1" applyFill="1" applyBorder="1" applyAlignment="1">
      <alignment horizontal="center"/>
    </xf>
    <xf numFmtId="6" fontId="21" fillId="0" borderId="0" xfId="57" applyNumberFormat="1" applyFont="1" applyFill="1" applyBorder="1" applyAlignment="1">
      <alignment horizontal="left" wrapText="1"/>
      <protection/>
    </xf>
    <xf numFmtId="6" fontId="25" fillId="0" borderId="13" xfId="0" applyNumberFormat="1" applyFont="1" applyFill="1" applyBorder="1" applyAlignment="1">
      <alignment/>
    </xf>
    <xf numFmtId="6" fontId="25" fillId="0" borderId="15" xfId="0" applyNumberFormat="1" applyFont="1" applyFill="1" applyBorder="1" applyAlignment="1">
      <alignment/>
    </xf>
    <xf numFmtId="6" fontId="25" fillId="0" borderId="0" xfId="0" applyNumberFormat="1" applyFont="1" applyFill="1" applyBorder="1" applyAlignment="1">
      <alignment/>
    </xf>
    <xf numFmtId="6" fontId="25" fillId="0" borderId="16" xfId="0" applyNumberFormat="1" applyFont="1" applyFill="1" applyBorder="1" applyAlignment="1">
      <alignment/>
    </xf>
    <xf numFmtId="6" fontId="25" fillId="0" borderId="17" xfId="0" applyNumberFormat="1" applyFont="1" applyFill="1" applyBorder="1" applyAlignment="1">
      <alignment/>
    </xf>
    <xf numFmtId="6" fontId="24" fillId="0" borderId="0" xfId="56" applyNumberFormat="1" applyFont="1" applyFill="1" applyBorder="1" applyAlignment="1" applyProtection="1">
      <alignment horizontal="center"/>
      <protection/>
    </xf>
    <xf numFmtId="6" fontId="22" fillId="0" borderId="0" xfId="0" applyNumberFormat="1" applyFont="1" applyFill="1" applyBorder="1" applyAlignment="1" applyProtection="1">
      <alignment/>
      <protection/>
    </xf>
    <xf numFmtId="6" fontId="21" fillId="0" borderId="0" xfId="56" applyNumberFormat="1" applyFont="1" applyFill="1" applyBorder="1" applyAlignment="1">
      <alignment horizontal="left"/>
      <protection/>
    </xf>
    <xf numFmtId="6" fontId="21" fillId="0" borderId="0" xfId="56" applyNumberFormat="1" applyFont="1" applyFill="1" applyBorder="1" applyAlignment="1" quotePrefix="1">
      <alignment horizontal="left"/>
      <protection/>
    </xf>
    <xf numFmtId="6" fontId="21" fillId="0" borderId="0" xfId="56" applyNumberFormat="1" applyFont="1" applyFill="1" applyBorder="1" applyAlignment="1" applyProtection="1" quotePrefix="1">
      <alignment horizontal="left"/>
      <protection/>
    </xf>
    <xf numFmtId="39" fontId="25" fillId="0" borderId="0" xfId="0" applyNumberFormat="1" applyFont="1" applyFill="1" applyBorder="1" applyAlignment="1">
      <alignment horizontal="left"/>
    </xf>
    <xf numFmtId="40" fontId="25" fillId="0" borderId="0" xfId="0" applyNumberFormat="1" applyFont="1" applyFill="1" applyBorder="1" applyAlignment="1">
      <alignment horizontal="left"/>
    </xf>
    <xf numFmtId="6" fontId="25" fillId="0" borderId="16" xfId="0" applyNumberFormat="1" applyFont="1" applyFill="1" applyBorder="1" applyAlignment="1" applyProtection="1">
      <alignment/>
      <protection/>
    </xf>
    <xf numFmtId="6" fontId="22" fillId="0" borderId="18" xfId="0" applyNumberFormat="1" applyFont="1" applyFill="1" applyBorder="1" applyAlignment="1">
      <alignment/>
    </xf>
    <xf numFmtId="6" fontId="22" fillId="0" borderId="2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cexp98" xfId="55"/>
    <cellStyle name="Normal_FY04 05 Summary-Realignment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CwksExp0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4-FY08-09_Federal%20%20State_County_Shares%20of%20Fed%20%20Elig%20CalWor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wksExp08"/>
    </sheetNames>
    <sheetDataSet>
      <sheetData sheetId="0">
        <row r="7">
          <cell r="K7">
            <v>6934691</v>
          </cell>
          <cell r="N7">
            <v>177121</v>
          </cell>
          <cell r="AA7">
            <v>7001612</v>
          </cell>
          <cell r="AD7">
            <v>178834</v>
          </cell>
          <cell r="AQ7">
            <v>7058760</v>
          </cell>
          <cell r="AT7">
            <v>180289</v>
          </cell>
          <cell r="BG7">
            <v>7102819</v>
          </cell>
          <cell r="BJ7">
            <v>181418</v>
          </cell>
          <cell r="BW7">
            <v>6996827</v>
          </cell>
          <cell r="BZ7">
            <v>178702</v>
          </cell>
          <cell r="CM7">
            <v>7139328</v>
          </cell>
          <cell r="CP7">
            <v>182347</v>
          </cell>
          <cell r="DC7">
            <v>7040706</v>
          </cell>
          <cell r="DF7">
            <v>179824</v>
          </cell>
          <cell r="DS7">
            <v>7111885</v>
          </cell>
          <cell r="DV7">
            <v>181642</v>
          </cell>
          <cell r="EI7">
            <v>7253284</v>
          </cell>
          <cell r="EL7">
            <v>185262</v>
          </cell>
          <cell r="EY7">
            <v>7266611</v>
          </cell>
          <cell r="FB7">
            <v>185598</v>
          </cell>
          <cell r="FO7">
            <v>7317135</v>
          </cell>
          <cell r="FR7">
            <v>186893</v>
          </cell>
          <cell r="GE7">
            <v>7063928</v>
          </cell>
          <cell r="GH7">
            <v>180398</v>
          </cell>
        </row>
        <row r="8">
          <cell r="K8">
            <v>3968</v>
          </cell>
          <cell r="N8">
            <v>102</v>
          </cell>
          <cell r="AA8">
            <v>4444</v>
          </cell>
          <cell r="AD8">
            <v>114</v>
          </cell>
          <cell r="AQ8">
            <v>3503</v>
          </cell>
          <cell r="AT8">
            <v>89</v>
          </cell>
          <cell r="BG8">
            <v>3171</v>
          </cell>
          <cell r="BJ8">
            <v>81</v>
          </cell>
          <cell r="BW8">
            <v>3171</v>
          </cell>
          <cell r="BZ8">
            <v>81</v>
          </cell>
          <cell r="CM8">
            <v>3755</v>
          </cell>
          <cell r="CP8">
            <v>96</v>
          </cell>
          <cell r="DC8">
            <v>3083</v>
          </cell>
          <cell r="DF8">
            <v>79</v>
          </cell>
          <cell r="DS8">
            <v>2998</v>
          </cell>
          <cell r="DV8">
            <v>77</v>
          </cell>
          <cell r="EI8">
            <v>3362</v>
          </cell>
          <cell r="EL8">
            <v>86</v>
          </cell>
          <cell r="EY8">
            <v>3362</v>
          </cell>
          <cell r="FB8">
            <v>86</v>
          </cell>
          <cell r="FO8">
            <v>3400</v>
          </cell>
          <cell r="FR8">
            <v>87</v>
          </cell>
          <cell r="GE8">
            <v>2150</v>
          </cell>
          <cell r="GH8">
            <v>55</v>
          </cell>
        </row>
        <row r="9">
          <cell r="K9">
            <v>114079</v>
          </cell>
          <cell r="N9">
            <v>2913</v>
          </cell>
          <cell r="AA9">
            <v>113709</v>
          </cell>
          <cell r="AD9">
            <v>2904</v>
          </cell>
          <cell r="AQ9">
            <v>124684</v>
          </cell>
          <cell r="AT9">
            <v>3187</v>
          </cell>
          <cell r="BG9">
            <v>116908</v>
          </cell>
          <cell r="BJ9">
            <v>2986</v>
          </cell>
          <cell r="BW9">
            <v>115472</v>
          </cell>
          <cell r="BZ9">
            <v>2950</v>
          </cell>
          <cell r="CM9">
            <v>115169</v>
          </cell>
          <cell r="CP9">
            <v>2942</v>
          </cell>
          <cell r="DC9">
            <v>112717</v>
          </cell>
          <cell r="DF9">
            <v>2878</v>
          </cell>
          <cell r="DS9">
            <v>118108</v>
          </cell>
          <cell r="DV9">
            <v>3016</v>
          </cell>
          <cell r="EI9">
            <v>115628</v>
          </cell>
          <cell r="EL9">
            <v>2952</v>
          </cell>
          <cell r="EY9">
            <v>115943</v>
          </cell>
          <cell r="FB9">
            <v>2960</v>
          </cell>
          <cell r="FO9">
            <v>126416</v>
          </cell>
          <cell r="FR9">
            <v>3229</v>
          </cell>
          <cell r="GE9">
            <v>121462</v>
          </cell>
          <cell r="GH9">
            <v>3102</v>
          </cell>
        </row>
        <row r="10">
          <cell r="K10">
            <v>1340402</v>
          </cell>
          <cell r="N10">
            <v>34253</v>
          </cell>
          <cell r="AA10">
            <v>1331395</v>
          </cell>
          <cell r="AD10">
            <v>34039</v>
          </cell>
          <cell r="AQ10">
            <v>1313532</v>
          </cell>
          <cell r="AT10">
            <v>33561</v>
          </cell>
          <cell r="BG10">
            <v>1327198</v>
          </cell>
          <cell r="BJ10">
            <v>33937</v>
          </cell>
          <cell r="BW10">
            <v>1343058</v>
          </cell>
          <cell r="BZ10">
            <v>34317</v>
          </cell>
          <cell r="CM10">
            <v>1348277</v>
          </cell>
          <cell r="CP10">
            <v>34450</v>
          </cell>
          <cell r="DC10">
            <v>1347131</v>
          </cell>
          <cell r="DF10">
            <v>34453</v>
          </cell>
          <cell r="DS10">
            <v>1347306</v>
          </cell>
          <cell r="DV10">
            <v>34417</v>
          </cell>
          <cell r="EI10">
            <v>1348390</v>
          </cell>
          <cell r="EL10">
            <v>34453</v>
          </cell>
          <cell r="EY10">
            <v>1372570</v>
          </cell>
          <cell r="FB10">
            <v>35083</v>
          </cell>
          <cell r="FO10">
            <v>1365542</v>
          </cell>
          <cell r="FR10">
            <v>34888</v>
          </cell>
          <cell r="GE10">
            <v>1336596</v>
          </cell>
          <cell r="GH10">
            <v>34141</v>
          </cell>
        </row>
        <row r="11">
          <cell r="K11">
            <v>185002</v>
          </cell>
          <cell r="N11">
            <v>4725</v>
          </cell>
          <cell r="AA11">
            <v>195456</v>
          </cell>
          <cell r="AD11">
            <v>4992</v>
          </cell>
          <cell r="AQ11">
            <v>200869</v>
          </cell>
          <cell r="AT11">
            <v>5131</v>
          </cell>
          <cell r="BG11">
            <v>198689</v>
          </cell>
          <cell r="BJ11">
            <v>5074</v>
          </cell>
          <cell r="BW11">
            <v>195770</v>
          </cell>
          <cell r="BZ11">
            <v>5000</v>
          </cell>
          <cell r="CM11">
            <v>211344</v>
          </cell>
          <cell r="CP11">
            <v>5399</v>
          </cell>
          <cell r="DC11">
            <v>204389</v>
          </cell>
          <cell r="DF11">
            <v>5219</v>
          </cell>
          <cell r="DS11">
            <v>208887</v>
          </cell>
          <cell r="DV11">
            <v>5336</v>
          </cell>
          <cell r="EI11">
            <v>212182</v>
          </cell>
          <cell r="EL11">
            <v>5420</v>
          </cell>
          <cell r="EY11">
            <v>218624</v>
          </cell>
          <cell r="FB11">
            <v>5585</v>
          </cell>
          <cell r="FO11">
            <v>213099</v>
          </cell>
          <cell r="FR11">
            <v>5442</v>
          </cell>
          <cell r="GE11">
            <v>219471</v>
          </cell>
          <cell r="GH11">
            <v>5605</v>
          </cell>
        </row>
        <row r="12">
          <cell r="K12">
            <v>76123</v>
          </cell>
          <cell r="N12">
            <v>1945</v>
          </cell>
          <cell r="AA12">
            <v>74057</v>
          </cell>
          <cell r="AD12">
            <v>1892</v>
          </cell>
          <cell r="AQ12">
            <v>76633</v>
          </cell>
          <cell r="AT12">
            <v>1957</v>
          </cell>
          <cell r="BG12">
            <v>77396</v>
          </cell>
          <cell r="BJ12">
            <v>1977</v>
          </cell>
          <cell r="BW12">
            <v>72195</v>
          </cell>
          <cell r="BZ12">
            <v>1843</v>
          </cell>
          <cell r="CM12">
            <v>79685</v>
          </cell>
          <cell r="CP12">
            <v>2035</v>
          </cell>
          <cell r="DC12">
            <v>81133</v>
          </cell>
          <cell r="DF12">
            <v>2072</v>
          </cell>
          <cell r="DS12">
            <v>85352</v>
          </cell>
          <cell r="DV12">
            <v>2179</v>
          </cell>
          <cell r="EI12">
            <v>88172</v>
          </cell>
          <cell r="EL12">
            <v>2251</v>
          </cell>
          <cell r="EY12">
            <v>84745</v>
          </cell>
          <cell r="FB12">
            <v>2165</v>
          </cell>
          <cell r="FO12">
            <v>81428</v>
          </cell>
          <cell r="FR12">
            <v>2079</v>
          </cell>
          <cell r="GE12">
            <v>79031</v>
          </cell>
          <cell r="GH12">
            <v>2017</v>
          </cell>
        </row>
        <row r="13">
          <cell r="K13">
            <v>3793879</v>
          </cell>
          <cell r="N13">
            <v>96896</v>
          </cell>
          <cell r="AA13">
            <v>3901586</v>
          </cell>
          <cell r="AD13">
            <v>99653</v>
          </cell>
          <cell r="AQ13">
            <v>3909183</v>
          </cell>
          <cell r="AT13">
            <v>99845</v>
          </cell>
          <cell r="BG13">
            <v>3889804</v>
          </cell>
          <cell r="BJ13">
            <v>99348</v>
          </cell>
          <cell r="BW13">
            <v>3935369</v>
          </cell>
          <cell r="BZ13">
            <v>100516</v>
          </cell>
          <cell r="CM13">
            <v>4015513</v>
          </cell>
          <cell r="CP13">
            <v>102564</v>
          </cell>
          <cell r="DC13">
            <v>4021489</v>
          </cell>
          <cell r="DF13">
            <v>102712</v>
          </cell>
          <cell r="DS13">
            <v>4109151</v>
          </cell>
          <cell r="DV13">
            <v>104955</v>
          </cell>
          <cell r="EI13">
            <v>4148909</v>
          </cell>
          <cell r="EL13">
            <v>105967</v>
          </cell>
          <cell r="EY13">
            <v>4210028</v>
          </cell>
          <cell r="FB13">
            <v>107532</v>
          </cell>
          <cell r="FO13">
            <v>4146484</v>
          </cell>
          <cell r="FR13">
            <v>105903</v>
          </cell>
          <cell r="GE13">
            <v>4172341</v>
          </cell>
          <cell r="GH13">
            <v>106559</v>
          </cell>
        </row>
        <row r="14">
          <cell r="K14">
            <v>259858</v>
          </cell>
          <cell r="N14">
            <v>6636</v>
          </cell>
          <cell r="AA14">
            <v>251965</v>
          </cell>
          <cell r="AD14">
            <v>6433</v>
          </cell>
          <cell r="AQ14">
            <v>265264</v>
          </cell>
          <cell r="AT14">
            <v>6774</v>
          </cell>
          <cell r="BG14">
            <v>261226</v>
          </cell>
          <cell r="BJ14">
            <v>6671</v>
          </cell>
          <cell r="BW14">
            <v>268003</v>
          </cell>
          <cell r="BZ14">
            <v>6844</v>
          </cell>
          <cell r="CM14">
            <v>273701</v>
          </cell>
          <cell r="CP14">
            <v>6989</v>
          </cell>
          <cell r="DC14">
            <v>283448</v>
          </cell>
          <cell r="DF14">
            <v>7238</v>
          </cell>
          <cell r="DS14">
            <v>287761</v>
          </cell>
          <cell r="DV14">
            <v>7347</v>
          </cell>
          <cell r="EI14">
            <v>277434</v>
          </cell>
          <cell r="EL14">
            <v>7083</v>
          </cell>
          <cell r="EY14">
            <v>285511</v>
          </cell>
          <cell r="FB14">
            <v>7292</v>
          </cell>
          <cell r="FO14">
            <v>282663</v>
          </cell>
          <cell r="FR14">
            <v>7218</v>
          </cell>
          <cell r="GE14">
            <v>287581</v>
          </cell>
          <cell r="GH14">
            <v>7344</v>
          </cell>
        </row>
        <row r="15">
          <cell r="K15">
            <v>376469</v>
          </cell>
          <cell r="N15">
            <v>9613</v>
          </cell>
          <cell r="AA15">
            <v>370926</v>
          </cell>
          <cell r="AD15">
            <v>9471</v>
          </cell>
          <cell r="AQ15">
            <v>377638</v>
          </cell>
          <cell r="AT15">
            <v>9642</v>
          </cell>
          <cell r="BG15">
            <v>402806</v>
          </cell>
          <cell r="BJ15">
            <v>10286</v>
          </cell>
          <cell r="BW15">
            <v>396645</v>
          </cell>
          <cell r="BZ15">
            <v>10128</v>
          </cell>
          <cell r="CM15">
            <v>406004</v>
          </cell>
          <cell r="CP15">
            <v>10368</v>
          </cell>
          <cell r="DC15">
            <v>415782</v>
          </cell>
          <cell r="DF15">
            <v>10618</v>
          </cell>
          <cell r="DS15">
            <v>415032</v>
          </cell>
          <cell r="DV15">
            <v>10599</v>
          </cell>
          <cell r="EI15">
            <v>421394</v>
          </cell>
          <cell r="EL15">
            <v>10760</v>
          </cell>
          <cell r="EY15">
            <v>413477</v>
          </cell>
          <cell r="FB15">
            <v>10558</v>
          </cell>
          <cell r="FO15">
            <v>413365</v>
          </cell>
          <cell r="FR15">
            <v>10554</v>
          </cell>
          <cell r="GE15">
            <v>414479</v>
          </cell>
          <cell r="GH15">
            <v>10582</v>
          </cell>
        </row>
        <row r="16">
          <cell r="K16">
            <v>9640471</v>
          </cell>
          <cell r="N16">
            <v>246216</v>
          </cell>
          <cell r="AA16">
            <v>9632280</v>
          </cell>
          <cell r="AD16">
            <v>246005</v>
          </cell>
          <cell r="AQ16">
            <v>9645101</v>
          </cell>
          <cell r="AT16">
            <v>246334</v>
          </cell>
          <cell r="BG16">
            <v>9880643</v>
          </cell>
          <cell r="BJ16">
            <v>252359</v>
          </cell>
          <cell r="BW16">
            <v>9969062</v>
          </cell>
          <cell r="BZ16">
            <v>254613</v>
          </cell>
          <cell r="CM16">
            <v>10254261</v>
          </cell>
          <cell r="CP16">
            <v>261898</v>
          </cell>
          <cell r="DC16">
            <v>10161416</v>
          </cell>
          <cell r="DF16">
            <v>259510</v>
          </cell>
          <cell r="DS16">
            <v>10215055</v>
          </cell>
          <cell r="DV16">
            <v>260879</v>
          </cell>
          <cell r="EI16">
            <v>10342582</v>
          </cell>
          <cell r="EL16">
            <v>264139</v>
          </cell>
          <cell r="EY16">
            <v>10209508</v>
          </cell>
          <cell r="FB16">
            <v>260728</v>
          </cell>
          <cell r="FO16">
            <v>10413366</v>
          </cell>
          <cell r="FR16">
            <v>265948</v>
          </cell>
          <cell r="GE16">
            <v>10427810</v>
          </cell>
          <cell r="GH16">
            <v>266314</v>
          </cell>
        </row>
        <row r="17">
          <cell r="K17">
            <v>191028</v>
          </cell>
          <cell r="N17">
            <v>4878</v>
          </cell>
          <cell r="AA17">
            <v>200885</v>
          </cell>
          <cell r="AD17">
            <v>5131</v>
          </cell>
          <cell r="AQ17">
            <v>200235</v>
          </cell>
          <cell r="AT17">
            <v>5113</v>
          </cell>
          <cell r="BG17">
            <v>187396</v>
          </cell>
          <cell r="BJ17">
            <v>4784</v>
          </cell>
          <cell r="BW17">
            <v>182574</v>
          </cell>
          <cell r="BZ17">
            <v>4663</v>
          </cell>
          <cell r="CM17">
            <v>187836</v>
          </cell>
          <cell r="CP17">
            <v>4797</v>
          </cell>
          <cell r="DC17">
            <v>189957</v>
          </cell>
          <cell r="DF17">
            <v>4851</v>
          </cell>
          <cell r="DS17">
            <v>196187</v>
          </cell>
          <cell r="DV17">
            <v>5010</v>
          </cell>
          <cell r="EI17">
            <v>201901</v>
          </cell>
          <cell r="EL17">
            <v>5155</v>
          </cell>
          <cell r="EY17">
            <v>201564</v>
          </cell>
          <cell r="FB17">
            <v>5165</v>
          </cell>
          <cell r="FO17">
            <v>192382</v>
          </cell>
          <cell r="FR17">
            <v>4911</v>
          </cell>
          <cell r="GE17">
            <v>205365</v>
          </cell>
          <cell r="GH17">
            <v>5244</v>
          </cell>
        </row>
        <row r="18">
          <cell r="K18">
            <v>669295</v>
          </cell>
          <cell r="N18">
            <v>17091</v>
          </cell>
          <cell r="AA18">
            <v>663084</v>
          </cell>
          <cell r="AD18">
            <v>16931</v>
          </cell>
          <cell r="AQ18">
            <v>670488</v>
          </cell>
          <cell r="AT18">
            <v>17123</v>
          </cell>
          <cell r="BG18">
            <v>669126</v>
          </cell>
          <cell r="BJ18">
            <v>17089</v>
          </cell>
          <cell r="BW18">
            <v>634415</v>
          </cell>
          <cell r="BZ18">
            <v>16200</v>
          </cell>
          <cell r="CM18">
            <v>644760</v>
          </cell>
          <cell r="CP18">
            <v>16465</v>
          </cell>
          <cell r="DC18">
            <v>632801</v>
          </cell>
          <cell r="DF18">
            <v>16159</v>
          </cell>
          <cell r="DS18">
            <v>639455</v>
          </cell>
          <cell r="DV18">
            <v>16327</v>
          </cell>
          <cell r="EI18">
            <v>661103</v>
          </cell>
          <cell r="EL18">
            <v>16881</v>
          </cell>
          <cell r="EY18">
            <v>638596</v>
          </cell>
          <cell r="FB18">
            <v>16307</v>
          </cell>
          <cell r="FO18">
            <v>624671</v>
          </cell>
          <cell r="FR18">
            <v>15949</v>
          </cell>
          <cell r="GE18">
            <v>640121</v>
          </cell>
          <cell r="GH18">
            <v>16345</v>
          </cell>
        </row>
        <row r="19">
          <cell r="K19">
            <v>1585419</v>
          </cell>
          <cell r="N19">
            <v>40495</v>
          </cell>
          <cell r="AA19">
            <v>1603345</v>
          </cell>
          <cell r="AD19">
            <v>40952</v>
          </cell>
          <cell r="AQ19">
            <v>1640575</v>
          </cell>
          <cell r="AT19">
            <v>41903</v>
          </cell>
          <cell r="BG19">
            <v>1665870</v>
          </cell>
          <cell r="BJ19">
            <v>42551</v>
          </cell>
          <cell r="BW19">
            <v>1646575</v>
          </cell>
          <cell r="BZ19">
            <v>42054</v>
          </cell>
          <cell r="CM19">
            <v>1698846</v>
          </cell>
          <cell r="CP19">
            <v>43392</v>
          </cell>
          <cell r="DC19">
            <v>1663158</v>
          </cell>
          <cell r="DF19">
            <v>42478</v>
          </cell>
          <cell r="DS19">
            <v>1657297</v>
          </cell>
          <cell r="DV19">
            <v>42327</v>
          </cell>
          <cell r="EI19">
            <v>1655346</v>
          </cell>
          <cell r="EL19">
            <v>42279</v>
          </cell>
          <cell r="EY19">
            <v>1666254</v>
          </cell>
          <cell r="FB19">
            <v>42558</v>
          </cell>
          <cell r="FO19">
            <v>1688428</v>
          </cell>
          <cell r="FR19">
            <v>43125</v>
          </cell>
          <cell r="GE19">
            <v>1715421</v>
          </cell>
          <cell r="GH19">
            <v>43814</v>
          </cell>
        </row>
        <row r="20">
          <cell r="K20">
            <v>70157</v>
          </cell>
          <cell r="N20">
            <v>1791</v>
          </cell>
          <cell r="AA20">
            <v>59526</v>
          </cell>
          <cell r="AD20">
            <v>1519</v>
          </cell>
          <cell r="AQ20">
            <v>52706</v>
          </cell>
          <cell r="AT20">
            <v>1346</v>
          </cell>
          <cell r="BG20">
            <v>57757</v>
          </cell>
          <cell r="BJ20">
            <v>1476</v>
          </cell>
          <cell r="BW20">
            <v>56265</v>
          </cell>
          <cell r="BZ20">
            <v>1438</v>
          </cell>
          <cell r="CM20">
            <v>61680</v>
          </cell>
          <cell r="CP20">
            <v>1575</v>
          </cell>
          <cell r="DC20">
            <v>60709</v>
          </cell>
          <cell r="DF20">
            <v>1552</v>
          </cell>
          <cell r="DS20">
            <v>57562</v>
          </cell>
          <cell r="DV20">
            <v>1471</v>
          </cell>
          <cell r="EI20">
            <v>60234</v>
          </cell>
          <cell r="EL20">
            <v>1540</v>
          </cell>
          <cell r="EY20">
            <v>53200</v>
          </cell>
          <cell r="FB20">
            <v>1359</v>
          </cell>
          <cell r="FO20">
            <v>56201</v>
          </cell>
          <cell r="FR20">
            <v>1436</v>
          </cell>
          <cell r="GE20">
            <v>54407</v>
          </cell>
          <cell r="GH20">
            <v>1390</v>
          </cell>
        </row>
        <row r="21">
          <cell r="K21">
            <v>6909314</v>
          </cell>
          <cell r="N21">
            <v>176963</v>
          </cell>
          <cell r="AA21">
            <v>6903714</v>
          </cell>
          <cell r="AD21">
            <v>176977</v>
          </cell>
          <cell r="AQ21">
            <v>6933396</v>
          </cell>
          <cell r="AT21">
            <v>177459</v>
          </cell>
          <cell r="BG21">
            <v>6971913</v>
          </cell>
          <cell r="BJ21">
            <v>178394</v>
          </cell>
          <cell r="BW21">
            <v>6935791</v>
          </cell>
          <cell r="BZ21">
            <v>177138</v>
          </cell>
          <cell r="CM21">
            <v>7244633</v>
          </cell>
          <cell r="CP21">
            <v>185446</v>
          </cell>
          <cell r="DC21">
            <v>7334108</v>
          </cell>
          <cell r="DF21">
            <v>188725</v>
          </cell>
          <cell r="DS21">
            <v>7253150</v>
          </cell>
          <cell r="DV21">
            <v>185579</v>
          </cell>
          <cell r="EI21">
            <v>7423971</v>
          </cell>
          <cell r="EL21">
            <v>190992</v>
          </cell>
          <cell r="EY21">
            <v>7469341</v>
          </cell>
          <cell r="FB21">
            <v>191715</v>
          </cell>
          <cell r="FO21">
            <v>7476542</v>
          </cell>
          <cell r="FR21">
            <v>191459</v>
          </cell>
          <cell r="GE21">
            <v>7499049</v>
          </cell>
          <cell r="GH21">
            <v>193727</v>
          </cell>
        </row>
        <row r="22">
          <cell r="K22">
            <v>1025165</v>
          </cell>
          <cell r="N22">
            <v>26179</v>
          </cell>
          <cell r="AA22">
            <v>1044538</v>
          </cell>
          <cell r="AD22">
            <v>26674</v>
          </cell>
          <cell r="AQ22">
            <v>1034947</v>
          </cell>
          <cell r="AT22">
            <v>26430</v>
          </cell>
          <cell r="BG22">
            <v>1035787</v>
          </cell>
          <cell r="BJ22">
            <v>26452</v>
          </cell>
          <cell r="BW22">
            <v>1036741</v>
          </cell>
          <cell r="BZ22">
            <v>26477</v>
          </cell>
          <cell r="CM22">
            <v>1074813</v>
          </cell>
          <cell r="CP22">
            <v>27451</v>
          </cell>
          <cell r="DC22">
            <v>1050980</v>
          </cell>
          <cell r="DF22">
            <v>26838</v>
          </cell>
          <cell r="DS22">
            <v>1056368</v>
          </cell>
          <cell r="DV22">
            <v>26976</v>
          </cell>
          <cell r="EI22">
            <v>1069030</v>
          </cell>
          <cell r="EL22">
            <v>27300</v>
          </cell>
          <cell r="EY22">
            <v>1087701</v>
          </cell>
          <cell r="FB22">
            <v>27779</v>
          </cell>
          <cell r="FO22">
            <v>1094470</v>
          </cell>
          <cell r="FR22">
            <v>27951</v>
          </cell>
          <cell r="GE22">
            <v>1098082</v>
          </cell>
          <cell r="GH22">
            <v>28043</v>
          </cell>
        </row>
        <row r="23">
          <cell r="K23">
            <v>408993</v>
          </cell>
          <cell r="N23">
            <v>10445</v>
          </cell>
          <cell r="AA23">
            <v>412715</v>
          </cell>
          <cell r="AD23">
            <v>10542</v>
          </cell>
          <cell r="AQ23">
            <v>408179</v>
          </cell>
          <cell r="AT23">
            <v>10424</v>
          </cell>
          <cell r="BG23">
            <v>418312</v>
          </cell>
          <cell r="BJ23">
            <v>10683</v>
          </cell>
          <cell r="BW23">
            <v>420848</v>
          </cell>
          <cell r="BZ23">
            <v>10750</v>
          </cell>
          <cell r="CM23">
            <v>433403</v>
          </cell>
          <cell r="CP23">
            <v>11070</v>
          </cell>
          <cell r="DC23">
            <v>437950</v>
          </cell>
          <cell r="DF23">
            <v>11186</v>
          </cell>
          <cell r="DS23">
            <v>444004</v>
          </cell>
          <cell r="DV23">
            <v>11341</v>
          </cell>
          <cell r="EI23">
            <v>442968</v>
          </cell>
          <cell r="EL23">
            <v>11314</v>
          </cell>
          <cell r="EY23">
            <v>418444</v>
          </cell>
          <cell r="FB23">
            <v>10687</v>
          </cell>
          <cell r="FO23">
            <v>403986</v>
          </cell>
          <cell r="FR23">
            <v>10316</v>
          </cell>
          <cell r="GE23">
            <v>415423</v>
          </cell>
          <cell r="GH23">
            <v>10610</v>
          </cell>
        </row>
        <row r="24">
          <cell r="K24">
            <v>189424</v>
          </cell>
          <cell r="N24">
            <v>4840</v>
          </cell>
          <cell r="AA24">
            <v>187933</v>
          </cell>
          <cell r="AD24">
            <v>4800</v>
          </cell>
          <cell r="AQ24">
            <v>184207</v>
          </cell>
          <cell r="AT24">
            <v>4706</v>
          </cell>
          <cell r="BG24">
            <v>172818</v>
          </cell>
          <cell r="BJ24">
            <v>4414</v>
          </cell>
          <cell r="BW24">
            <v>158407</v>
          </cell>
          <cell r="BZ24">
            <v>4045</v>
          </cell>
          <cell r="CM24">
            <v>162031</v>
          </cell>
          <cell r="CP24">
            <v>4139</v>
          </cell>
          <cell r="DC24">
            <v>166751</v>
          </cell>
          <cell r="DF24">
            <v>4259</v>
          </cell>
          <cell r="DS24">
            <v>171646</v>
          </cell>
          <cell r="DV24">
            <v>4385</v>
          </cell>
          <cell r="EI24">
            <v>165605</v>
          </cell>
          <cell r="EL24">
            <v>4231</v>
          </cell>
          <cell r="EY24">
            <v>160657</v>
          </cell>
          <cell r="FB24">
            <v>4108</v>
          </cell>
          <cell r="FO24">
            <v>165626</v>
          </cell>
          <cell r="FR24">
            <v>4231</v>
          </cell>
          <cell r="GE24">
            <v>180078</v>
          </cell>
          <cell r="GH24">
            <v>4600</v>
          </cell>
        </row>
        <row r="25">
          <cell r="K25">
            <v>56282144</v>
          </cell>
          <cell r="N25">
            <v>1439173</v>
          </cell>
          <cell r="AA25">
            <v>57048879</v>
          </cell>
          <cell r="AD25">
            <v>1459622</v>
          </cell>
          <cell r="AQ25">
            <v>57452367</v>
          </cell>
          <cell r="AT25">
            <v>1469190</v>
          </cell>
          <cell r="BG25">
            <v>58912385</v>
          </cell>
          <cell r="BJ25">
            <v>1506178</v>
          </cell>
          <cell r="BW25">
            <v>58799451</v>
          </cell>
          <cell r="BZ25">
            <v>1504071</v>
          </cell>
          <cell r="CM25">
            <v>60087678</v>
          </cell>
          <cell r="CP25">
            <v>1536581</v>
          </cell>
          <cell r="DC25">
            <v>60201682</v>
          </cell>
          <cell r="DF25">
            <v>1539080</v>
          </cell>
          <cell r="DS25">
            <v>60614018</v>
          </cell>
          <cell r="DV25">
            <v>1549626</v>
          </cell>
          <cell r="EI25">
            <v>61469875</v>
          </cell>
          <cell r="EL25">
            <v>1571504</v>
          </cell>
          <cell r="EY25">
            <v>62512716</v>
          </cell>
          <cell r="FB25">
            <v>1598166</v>
          </cell>
          <cell r="FO25">
            <v>62402106</v>
          </cell>
          <cell r="FR25">
            <v>1595511</v>
          </cell>
          <cell r="GE25">
            <v>63442761</v>
          </cell>
          <cell r="GH25">
            <v>1621913</v>
          </cell>
        </row>
        <row r="26">
          <cell r="K26">
            <v>1068252</v>
          </cell>
          <cell r="N26">
            <v>27279</v>
          </cell>
          <cell r="AA26">
            <v>1020043</v>
          </cell>
          <cell r="AD26">
            <v>26046</v>
          </cell>
          <cell r="AQ26">
            <v>1012137</v>
          </cell>
          <cell r="AT26">
            <v>25845</v>
          </cell>
          <cell r="BG26">
            <v>998046</v>
          </cell>
          <cell r="BJ26">
            <v>25487</v>
          </cell>
          <cell r="BW26">
            <v>1037118</v>
          </cell>
          <cell r="BZ26">
            <v>26487</v>
          </cell>
          <cell r="CM26">
            <v>1167894</v>
          </cell>
          <cell r="CP26">
            <v>29829</v>
          </cell>
          <cell r="DC26">
            <v>1182889</v>
          </cell>
          <cell r="DF26">
            <v>30212</v>
          </cell>
          <cell r="DS26">
            <v>1176880</v>
          </cell>
          <cell r="DV26">
            <v>30055</v>
          </cell>
          <cell r="EI26">
            <v>1219631</v>
          </cell>
          <cell r="EL26">
            <v>31149</v>
          </cell>
          <cell r="EY26">
            <v>1229095</v>
          </cell>
          <cell r="FB26">
            <v>31389</v>
          </cell>
          <cell r="FO26">
            <v>1224159</v>
          </cell>
          <cell r="FR26">
            <v>31261</v>
          </cell>
          <cell r="GE26">
            <v>1182495</v>
          </cell>
          <cell r="GH26">
            <v>30195</v>
          </cell>
        </row>
        <row r="27">
          <cell r="K27">
            <v>361004</v>
          </cell>
          <cell r="N27">
            <v>9217</v>
          </cell>
          <cell r="AA27">
            <v>362732</v>
          </cell>
          <cell r="AD27">
            <v>9261</v>
          </cell>
          <cell r="AQ27">
            <v>367870</v>
          </cell>
          <cell r="AT27">
            <v>9393</v>
          </cell>
          <cell r="BG27">
            <v>377285</v>
          </cell>
          <cell r="BJ27">
            <v>9634</v>
          </cell>
          <cell r="BW27">
            <v>379780</v>
          </cell>
          <cell r="BZ27">
            <v>9696</v>
          </cell>
          <cell r="CM27">
            <v>388225</v>
          </cell>
          <cell r="CP27">
            <v>9911</v>
          </cell>
          <cell r="DC27">
            <v>407012</v>
          </cell>
          <cell r="DF27">
            <v>10393</v>
          </cell>
          <cell r="DS27">
            <v>418851</v>
          </cell>
          <cell r="DV27">
            <v>10694</v>
          </cell>
          <cell r="EI27">
            <v>426666</v>
          </cell>
          <cell r="EL27">
            <v>10895</v>
          </cell>
          <cell r="EY27">
            <v>432804</v>
          </cell>
          <cell r="FB27">
            <v>11051</v>
          </cell>
          <cell r="FO27">
            <v>433073</v>
          </cell>
          <cell r="FR27">
            <v>11057</v>
          </cell>
          <cell r="GE27">
            <v>436152</v>
          </cell>
          <cell r="GH27">
            <v>11136</v>
          </cell>
        </row>
        <row r="28">
          <cell r="K28">
            <v>78567</v>
          </cell>
          <cell r="N28">
            <v>2006</v>
          </cell>
          <cell r="AA28">
            <v>77782</v>
          </cell>
          <cell r="AD28">
            <v>1987</v>
          </cell>
          <cell r="AQ28">
            <v>67522</v>
          </cell>
          <cell r="AT28">
            <v>1724</v>
          </cell>
          <cell r="BG28">
            <v>74678</v>
          </cell>
          <cell r="BJ28">
            <v>1907</v>
          </cell>
          <cell r="BW28">
            <v>73519</v>
          </cell>
          <cell r="BZ28">
            <v>1879</v>
          </cell>
          <cell r="CM28">
            <v>72639</v>
          </cell>
          <cell r="CP28">
            <v>1855</v>
          </cell>
          <cell r="DC28">
            <v>79845</v>
          </cell>
          <cell r="DF28">
            <v>2039</v>
          </cell>
          <cell r="DS28">
            <v>81477</v>
          </cell>
          <cell r="DV28">
            <v>2081</v>
          </cell>
          <cell r="EI28">
            <v>77941</v>
          </cell>
          <cell r="EL28">
            <v>1990</v>
          </cell>
          <cell r="EY28">
            <v>81569</v>
          </cell>
          <cell r="FB28">
            <v>2084</v>
          </cell>
          <cell r="FO28">
            <v>77261</v>
          </cell>
          <cell r="FR28">
            <v>1973</v>
          </cell>
          <cell r="GE28">
            <v>74223</v>
          </cell>
          <cell r="GH28">
            <v>1895</v>
          </cell>
        </row>
        <row r="29">
          <cell r="K29">
            <v>509200</v>
          </cell>
          <cell r="N29">
            <v>13002</v>
          </cell>
          <cell r="AA29">
            <v>508372</v>
          </cell>
          <cell r="AD29">
            <v>12981</v>
          </cell>
          <cell r="AQ29">
            <v>509541</v>
          </cell>
          <cell r="AT29">
            <v>13010</v>
          </cell>
          <cell r="BG29">
            <v>505302</v>
          </cell>
          <cell r="BJ29">
            <v>12902</v>
          </cell>
          <cell r="BW29">
            <v>493743</v>
          </cell>
          <cell r="BZ29">
            <v>12606</v>
          </cell>
          <cell r="CM29">
            <v>515294</v>
          </cell>
          <cell r="CP29">
            <v>13156</v>
          </cell>
          <cell r="DC29">
            <v>513174</v>
          </cell>
          <cell r="DF29">
            <v>13102</v>
          </cell>
          <cell r="DS29">
            <v>509876</v>
          </cell>
          <cell r="DV29">
            <v>13016</v>
          </cell>
          <cell r="EI29">
            <v>529347</v>
          </cell>
          <cell r="EL29">
            <v>13516</v>
          </cell>
          <cell r="EY29">
            <v>535664</v>
          </cell>
          <cell r="FB29">
            <v>13676</v>
          </cell>
          <cell r="FO29">
            <v>539039</v>
          </cell>
          <cell r="FR29">
            <v>13763</v>
          </cell>
          <cell r="GE29">
            <v>526337</v>
          </cell>
          <cell r="GH29">
            <v>13439</v>
          </cell>
        </row>
        <row r="30">
          <cell r="K30">
            <v>2708228</v>
          </cell>
          <cell r="N30">
            <v>69166</v>
          </cell>
          <cell r="AA30">
            <v>2712139</v>
          </cell>
          <cell r="AD30">
            <v>69267</v>
          </cell>
          <cell r="AQ30">
            <v>2667882</v>
          </cell>
          <cell r="AT30">
            <v>68135</v>
          </cell>
          <cell r="BG30">
            <v>2666956</v>
          </cell>
          <cell r="BJ30">
            <v>68113</v>
          </cell>
          <cell r="BW30">
            <v>2704851</v>
          </cell>
          <cell r="BZ30">
            <v>69077</v>
          </cell>
          <cell r="CM30">
            <v>2875287</v>
          </cell>
          <cell r="CP30">
            <v>73434</v>
          </cell>
          <cell r="DC30">
            <v>2918459</v>
          </cell>
          <cell r="DF30">
            <v>74535</v>
          </cell>
          <cell r="DS30">
            <v>2944877</v>
          </cell>
          <cell r="DV30">
            <v>75209</v>
          </cell>
          <cell r="EI30">
            <v>2981539</v>
          </cell>
          <cell r="EL30">
            <v>76145</v>
          </cell>
          <cell r="EY30">
            <v>2981650</v>
          </cell>
          <cell r="FB30">
            <v>76149</v>
          </cell>
          <cell r="FO30">
            <v>2949865</v>
          </cell>
          <cell r="FR30">
            <v>75336</v>
          </cell>
          <cell r="GE30">
            <v>2949499</v>
          </cell>
          <cell r="GH30">
            <v>75327</v>
          </cell>
        </row>
        <row r="31">
          <cell r="K31">
            <v>62141</v>
          </cell>
          <cell r="N31">
            <v>1587</v>
          </cell>
          <cell r="AA31">
            <v>59592</v>
          </cell>
          <cell r="AD31">
            <v>1522</v>
          </cell>
          <cell r="AQ31">
            <v>57612</v>
          </cell>
          <cell r="AT31">
            <v>1471</v>
          </cell>
          <cell r="BG31">
            <v>58112</v>
          </cell>
          <cell r="BJ31">
            <v>1484</v>
          </cell>
          <cell r="BW31">
            <v>55787</v>
          </cell>
          <cell r="BZ31">
            <v>1425</v>
          </cell>
          <cell r="CM31">
            <v>55502</v>
          </cell>
          <cell r="CP31">
            <v>1416</v>
          </cell>
          <cell r="DC31">
            <v>59862</v>
          </cell>
          <cell r="DF31">
            <v>1528</v>
          </cell>
          <cell r="DS31">
            <v>59261</v>
          </cell>
          <cell r="DV31">
            <v>1514</v>
          </cell>
          <cell r="EI31">
            <v>59332</v>
          </cell>
          <cell r="EL31">
            <v>1515</v>
          </cell>
          <cell r="EY31">
            <v>58731</v>
          </cell>
          <cell r="FB31">
            <v>1500</v>
          </cell>
          <cell r="FO31">
            <v>57993</v>
          </cell>
          <cell r="FR31">
            <v>1481</v>
          </cell>
          <cell r="GE31">
            <v>57178</v>
          </cell>
          <cell r="GH31">
            <v>1460</v>
          </cell>
        </row>
        <row r="32">
          <cell r="K32">
            <v>19463</v>
          </cell>
          <cell r="N32">
            <v>497</v>
          </cell>
          <cell r="AA32">
            <v>15307</v>
          </cell>
          <cell r="AD32">
            <v>391</v>
          </cell>
          <cell r="AQ32">
            <v>13966</v>
          </cell>
          <cell r="AT32">
            <v>356</v>
          </cell>
          <cell r="BG32">
            <v>11927</v>
          </cell>
          <cell r="BJ32">
            <v>304</v>
          </cell>
          <cell r="BW32">
            <v>10718</v>
          </cell>
          <cell r="BZ32">
            <v>274</v>
          </cell>
          <cell r="CM32">
            <v>10578</v>
          </cell>
          <cell r="CP32">
            <v>270</v>
          </cell>
          <cell r="DC32">
            <v>12335</v>
          </cell>
          <cell r="DF32">
            <v>316</v>
          </cell>
          <cell r="DS32">
            <v>13084</v>
          </cell>
          <cell r="DV32">
            <v>334</v>
          </cell>
          <cell r="EI32">
            <v>17980</v>
          </cell>
          <cell r="EL32">
            <v>459</v>
          </cell>
          <cell r="EY32">
            <v>15378</v>
          </cell>
          <cell r="FB32">
            <v>393</v>
          </cell>
          <cell r="FO32">
            <v>16245</v>
          </cell>
          <cell r="FR32">
            <v>415</v>
          </cell>
          <cell r="GE32">
            <v>15375</v>
          </cell>
          <cell r="GH32">
            <v>391</v>
          </cell>
        </row>
        <row r="33">
          <cell r="K33">
            <v>1865218</v>
          </cell>
          <cell r="N33">
            <v>47634</v>
          </cell>
          <cell r="AA33">
            <v>1784480</v>
          </cell>
          <cell r="AD33">
            <v>45571</v>
          </cell>
          <cell r="AQ33">
            <v>1746405</v>
          </cell>
          <cell r="AT33">
            <v>44595</v>
          </cell>
          <cell r="BG33">
            <v>1776583</v>
          </cell>
          <cell r="BJ33">
            <v>45373</v>
          </cell>
          <cell r="BW33">
            <v>1803131</v>
          </cell>
          <cell r="BZ33">
            <v>46054</v>
          </cell>
          <cell r="CM33">
            <v>2238139</v>
          </cell>
          <cell r="CP33">
            <v>57169</v>
          </cell>
          <cell r="DC33">
            <v>2573552</v>
          </cell>
          <cell r="DF33">
            <v>65742</v>
          </cell>
          <cell r="DS33">
            <v>2603920</v>
          </cell>
          <cell r="DV33">
            <v>66510</v>
          </cell>
          <cell r="EI33">
            <v>2616612</v>
          </cell>
          <cell r="EL33">
            <v>66833</v>
          </cell>
          <cell r="EY33">
            <v>2577454</v>
          </cell>
          <cell r="FB33">
            <v>65829</v>
          </cell>
          <cell r="FO33">
            <v>2406043</v>
          </cell>
          <cell r="FR33">
            <v>61446</v>
          </cell>
          <cell r="GE33">
            <v>2179914</v>
          </cell>
          <cell r="GH33">
            <v>55672</v>
          </cell>
        </row>
        <row r="34">
          <cell r="K34">
            <v>251789</v>
          </cell>
          <cell r="N34">
            <v>6441</v>
          </cell>
          <cell r="AA34">
            <v>259672</v>
          </cell>
          <cell r="AD34">
            <v>6632</v>
          </cell>
          <cell r="AQ34">
            <v>261527</v>
          </cell>
          <cell r="AT34">
            <v>6679</v>
          </cell>
          <cell r="BG34">
            <v>260897</v>
          </cell>
          <cell r="BJ34">
            <v>6663</v>
          </cell>
          <cell r="BW34">
            <v>261046</v>
          </cell>
          <cell r="BZ34">
            <v>6672</v>
          </cell>
          <cell r="CM34">
            <v>282902</v>
          </cell>
          <cell r="CP34">
            <v>7228</v>
          </cell>
          <cell r="DC34">
            <v>288794</v>
          </cell>
          <cell r="DF34">
            <v>7387</v>
          </cell>
          <cell r="DS34">
            <v>309587</v>
          </cell>
          <cell r="DV34">
            <v>7920</v>
          </cell>
          <cell r="EI34">
            <v>322252</v>
          </cell>
          <cell r="EL34">
            <v>8248</v>
          </cell>
          <cell r="EY34">
            <v>313061</v>
          </cell>
          <cell r="FB34">
            <v>8013</v>
          </cell>
          <cell r="FO34">
            <v>305824</v>
          </cell>
          <cell r="FR34">
            <v>7816</v>
          </cell>
          <cell r="GE34">
            <v>319061</v>
          </cell>
          <cell r="GH34">
            <v>8161</v>
          </cell>
        </row>
        <row r="35">
          <cell r="K35">
            <v>235698</v>
          </cell>
          <cell r="N35">
            <v>6013</v>
          </cell>
          <cell r="AA35">
            <v>250257</v>
          </cell>
          <cell r="AD35">
            <v>6391</v>
          </cell>
          <cell r="AQ35">
            <v>251628</v>
          </cell>
          <cell r="AT35">
            <v>6427</v>
          </cell>
          <cell r="BG35">
            <v>256574</v>
          </cell>
          <cell r="BJ35">
            <v>6553</v>
          </cell>
          <cell r="BW35">
            <v>254777</v>
          </cell>
          <cell r="BZ35">
            <v>6508</v>
          </cell>
          <cell r="CM35">
            <v>256899</v>
          </cell>
          <cell r="CP35">
            <v>6561</v>
          </cell>
          <cell r="DC35">
            <v>261851</v>
          </cell>
          <cell r="DF35">
            <v>6687</v>
          </cell>
          <cell r="DS35">
            <v>267444</v>
          </cell>
          <cell r="DV35">
            <v>6831</v>
          </cell>
          <cell r="EI35">
            <v>276999</v>
          </cell>
          <cell r="EL35">
            <v>7075</v>
          </cell>
          <cell r="EY35">
            <v>276567</v>
          </cell>
          <cell r="FB35">
            <v>7064</v>
          </cell>
          <cell r="FO35">
            <v>278253</v>
          </cell>
          <cell r="FR35">
            <v>7107</v>
          </cell>
          <cell r="GE35">
            <v>275938</v>
          </cell>
          <cell r="GH35">
            <v>7049</v>
          </cell>
        </row>
        <row r="36">
          <cell r="K36">
            <v>7149905</v>
          </cell>
          <cell r="N36">
            <v>182737</v>
          </cell>
          <cell r="AA36">
            <v>7093532</v>
          </cell>
          <cell r="AD36">
            <v>181214</v>
          </cell>
          <cell r="AQ36">
            <v>7244094</v>
          </cell>
          <cell r="AT36">
            <v>185153</v>
          </cell>
          <cell r="BG36">
            <v>7446344</v>
          </cell>
          <cell r="BJ36">
            <v>190303</v>
          </cell>
          <cell r="BW36">
            <v>7530656</v>
          </cell>
          <cell r="BZ36">
            <v>192437</v>
          </cell>
          <cell r="CM36">
            <v>7714027</v>
          </cell>
          <cell r="CP36">
            <v>197053</v>
          </cell>
          <cell r="DC36">
            <v>7856668</v>
          </cell>
          <cell r="DF36">
            <v>200671</v>
          </cell>
          <cell r="DS36">
            <v>8078273</v>
          </cell>
          <cell r="DV36">
            <v>206400</v>
          </cell>
          <cell r="EI36">
            <v>8259370</v>
          </cell>
          <cell r="EL36">
            <v>211129</v>
          </cell>
          <cell r="EY36">
            <v>8400024</v>
          </cell>
          <cell r="FB36">
            <v>214722</v>
          </cell>
          <cell r="FO36">
            <v>8551737</v>
          </cell>
          <cell r="FR36">
            <v>218578</v>
          </cell>
          <cell r="GE36">
            <v>8721017</v>
          </cell>
          <cell r="GH36">
            <v>222864</v>
          </cell>
        </row>
        <row r="37">
          <cell r="K37">
            <v>619977</v>
          </cell>
          <cell r="N37">
            <v>15830</v>
          </cell>
          <cell r="AA37">
            <v>642671</v>
          </cell>
          <cell r="AD37">
            <v>16413</v>
          </cell>
          <cell r="AQ37">
            <v>649052</v>
          </cell>
          <cell r="AT37">
            <v>16575</v>
          </cell>
          <cell r="BG37">
            <v>665037</v>
          </cell>
          <cell r="BJ37">
            <v>16984</v>
          </cell>
          <cell r="BW37">
            <v>666756</v>
          </cell>
          <cell r="BZ37">
            <v>17026</v>
          </cell>
          <cell r="CM37">
            <v>677500</v>
          </cell>
          <cell r="CP37">
            <v>17302</v>
          </cell>
          <cell r="DC37">
            <v>671885</v>
          </cell>
          <cell r="DF37">
            <v>17159</v>
          </cell>
          <cell r="DS37">
            <v>682296</v>
          </cell>
          <cell r="DV37">
            <v>17426</v>
          </cell>
          <cell r="EI37">
            <v>687265</v>
          </cell>
          <cell r="EL37">
            <v>17552</v>
          </cell>
          <cell r="EY37">
            <v>678130</v>
          </cell>
          <cell r="FB37">
            <v>17318</v>
          </cell>
          <cell r="FO37">
            <v>679092</v>
          </cell>
          <cell r="FR37">
            <v>17341</v>
          </cell>
          <cell r="GE37">
            <v>700148</v>
          </cell>
          <cell r="GH37">
            <v>17882</v>
          </cell>
        </row>
        <row r="38">
          <cell r="K38">
            <v>54767</v>
          </cell>
          <cell r="N38">
            <v>1398</v>
          </cell>
          <cell r="AA38">
            <v>55487</v>
          </cell>
          <cell r="AD38">
            <v>1416</v>
          </cell>
          <cell r="AQ38">
            <v>58399</v>
          </cell>
          <cell r="AT38">
            <v>1492</v>
          </cell>
          <cell r="BG38">
            <v>60395</v>
          </cell>
          <cell r="BJ38">
            <v>1543</v>
          </cell>
          <cell r="BW38">
            <v>59574</v>
          </cell>
          <cell r="BZ38">
            <v>1521</v>
          </cell>
          <cell r="CM38">
            <v>60190</v>
          </cell>
          <cell r="CP38">
            <v>1537</v>
          </cell>
          <cell r="DC38">
            <v>62598</v>
          </cell>
          <cell r="DF38">
            <v>1598</v>
          </cell>
          <cell r="DS38">
            <v>61137</v>
          </cell>
          <cell r="DV38">
            <v>1561</v>
          </cell>
          <cell r="EI38">
            <v>61959</v>
          </cell>
          <cell r="EL38">
            <v>1583</v>
          </cell>
          <cell r="EY38">
            <v>62688</v>
          </cell>
          <cell r="FB38">
            <v>1601</v>
          </cell>
          <cell r="FO38">
            <v>64427</v>
          </cell>
          <cell r="FR38">
            <v>1647</v>
          </cell>
          <cell r="GE38">
            <v>68007</v>
          </cell>
          <cell r="GH38">
            <v>1736</v>
          </cell>
        </row>
        <row r="39">
          <cell r="K39">
            <v>9846156</v>
          </cell>
          <cell r="N39">
            <v>251464</v>
          </cell>
          <cell r="AA39">
            <v>10174895</v>
          </cell>
          <cell r="AD39">
            <v>259860</v>
          </cell>
          <cell r="AQ39">
            <v>10362586</v>
          </cell>
          <cell r="AT39">
            <v>264663</v>
          </cell>
          <cell r="BG39">
            <v>10595444</v>
          </cell>
          <cell r="BJ39">
            <v>270603</v>
          </cell>
          <cell r="BW39">
            <v>10680433</v>
          </cell>
          <cell r="BZ39">
            <v>272773</v>
          </cell>
          <cell r="CM39">
            <v>10946177</v>
          </cell>
          <cell r="CP39">
            <v>279555</v>
          </cell>
          <cell r="DC39">
            <v>10947794</v>
          </cell>
          <cell r="DF39">
            <v>279599</v>
          </cell>
          <cell r="DS39">
            <v>11073939</v>
          </cell>
          <cell r="DV39">
            <v>282813</v>
          </cell>
          <cell r="EI39">
            <v>11301972</v>
          </cell>
          <cell r="EL39">
            <v>288644</v>
          </cell>
          <cell r="EY39">
            <v>11323730</v>
          </cell>
          <cell r="FB39">
            <v>289187</v>
          </cell>
          <cell r="FO39">
            <v>11294708</v>
          </cell>
          <cell r="FR39">
            <v>288436</v>
          </cell>
          <cell r="GE39">
            <v>11757755</v>
          </cell>
          <cell r="GH39">
            <v>300284</v>
          </cell>
        </row>
        <row r="40">
          <cell r="K40">
            <v>9931477</v>
          </cell>
          <cell r="N40">
            <v>253632</v>
          </cell>
          <cell r="AA40">
            <v>10087319</v>
          </cell>
          <cell r="AD40">
            <v>257620</v>
          </cell>
          <cell r="AQ40">
            <v>10195439</v>
          </cell>
          <cell r="AT40">
            <v>260384</v>
          </cell>
          <cell r="BG40">
            <v>10136418</v>
          </cell>
          <cell r="BJ40">
            <v>258875</v>
          </cell>
          <cell r="BW40">
            <v>10191720</v>
          </cell>
          <cell r="BZ40">
            <v>260286</v>
          </cell>
          <cell r="CM40">
            <v>10309650</v>
          </cell>
          <cell r="CP40">
            <v>263296</v>
          </cell>
          <cell r="DC40">
            <v>10299605</v>
          </cell>
          <cell r="DF40">
            <v>263034</v>
          </cell>
          <cell r="DS40">
            <v>10370471</v>
          </cell>
          <cell r="DV40">
            <v>264846</v>
          </cell>
          <cell r="EI40">
            <v>10541751</v>
          </cell>
          <cell r="EL40">
            <v>269221</v>
          </cell>
          <cell r="EY40">
            <v>10453939</v>
          </cell>
          <cell r="FB40">
            <v>266968</v>
          </cell>
          <cell r="FO40">
            <v>10537073</v>
          </cell>
          <cell r="FR40">
            <v>269097</v>
          </cell>
          <cell r="GE40">
            <v>10664474</v>
          </cell>
          <cell r="GH40">
            <v>272352</v>
          </cell>
        </row>
        <row r="41">
          <cell r="K41">
            <v>275134</v>
          </cell>
          <cell r="N41">
            <v>7026</v>
          </cell>
          <cell r="AA41">
            <v>280353</v>
          </cell>
          <cell r="AD41">
            <v>7159</v>
          </cell>
          <cell r="AQ41">
            <v>275609</v>
          </cell>
          <cell r="AT41">
            <v>7038</v>
          </cell>
          <cell r="BG41">
            <v>288253</v>
          </cell>
          <cell r="BJ41">
            <v>7363</v>
          </cell>
          <cell r="BW41">
            <v>282926</v>
          </cell>
          <cell r="BZ41">
            <v>7227</v>
          </cell>
          <cell r="CM41">
            <v>299180</v>
          </cell>
          <cell r="CP41">
            <v>7642</v>
          </cell>
          <cell r="DC41">
            <v>302834</v>
          </cell>
          <cell r="DF41">
            <v>7734</v>
          </cell>
          <cell r="DS41">
            <v>328694</v>
          </cell>
          <cell r="DV41">
            <v>8397</v>
          </cell>
          <cell r="EI41">
            <v>323200</v>
          </cell>
          <cell r="EL41">
            <v>8248</v>
          </cell>
          <cell r="EY41">
            <v>312028</v>
          </cell>
          <cell r="FB41">
            <v>7969</v>
          </cell>
          <cell r="FO41">
            <v>320267</v>
          </cell>
          <cell r="FR41">
            <v>8179</v>
          </cell>
          <cell r="GE41">
            <v>324175</v>
          </cell>
          <cell r="GH41">
            <v>8280</v>
          </cell>
        </row>
        <row r="42">
          <cell r="K42">
            <v>14111263</v>
          </cell>
          <cell r="N42">
            <v>360405</v>
          </cell>
          <cell r="AA42">
            <v>14542842</v>
          </cell>
          <cell r="AD42">
            <v>371415</v>
          </cell>
          <cell r="AQ42">
            <v>14706897</v>
          </cell>
          <cell r="AT42">
            <v>375606</v>
          </cell>
          <cell r="BG42">
            <v>15038581</v>
          </cell>
          <cell r="BJ42">
            <v>384077</v>
          </cell>
          <cell r="BW42">
            <v>15438708</v>
          </cell>
          <cell r="BZ42">
            <v>394288</v>
          </cell>
          <cell r="CM42">
            <v>15720229</v>
          </cell>
          <cell r="CP42">
            <v>401479</v>
          </cell>
          <cell r="DC42">
            <v>15671149</v>
          </cell>
          <cell r="DF42">
            <v>400229</v>
          </cell>
          <cell r="DS42">
            <v>15555356</v>
          </cell>
          <cell r="DV42">
            <v>397235</v>
          </cell>
          <cell r="EI42">
            <v>15894637</v>
          </cell>
          <cell r="EL42">
            <v>405917</v>
          </cell>
          <cell r="EY42">
            <v>16032441</v>
          </cell>
          <cell r="FB42">
            <v>409442</v>
          </cell>
          <cell r="FO42">
            <v>16227886</v>
          </cell>
          <cell r="FR42">
            <v>414441</v>
          </cell>
          <cell r="GE42">
            <v>16322159</v>
          </cell>
          <cell r="GH42">
            <v>416844</v>
          </cell>
        </row>
        <row r="43">
          <cell r="K43">
            <v>10848411</v>
          </cell>
          <cell r="N43">
            <v>277136</v>
          </cell>
          <cell r="AA43">
            <v>10908821</v>
          </cell>
          <cell r="AD43">
            <v>278681</v>
          </cell>
          <cell r="AQ43">
            <v>10960042</v>
          </cell>
          <cell r="AT43">
            <v>279992</v>
          </cell>
          <cell r="BG43">
            <v>11198949</v>
          </cell>
          <cell r="BJ43">
            <v>286107</v>
          </cell>
          <cell r="BW43">
            <v>11081085</v>
          </cell>
          <cell r="BZ43">
            <v>283092</v>
          </cell>
          <cell r="CM43">
            <v>11369930</v>
          </cell>
          <cell r="CP43">
            <v>290485</v>
          </cell>
          <cell r="DC43">
            <v>11494530</v>
          </cell>
          <cell r="DF43">
            <v>293668</v>
          </cell>
          <cell r="DS43">
            <v>11389530</v>
          </cell>
          <cell r="DV43">
            <v>290970</v>
          </cell>
          <cell r="EI43">
            <v>11692304</v>
          </cell>
          <cell r="EL43">
            <v>298718</v>
          </cell>
          <cell r="EY43">
            <v>11766507</v>
          </cell>
          <cell r="FB43">
            <v>300611</v>
          </cell>
          <cell r="FO43">
            <v>11759191</v>
          </cell>
          <cell r="FR43">
            <v>300410</v>
          </cell>
          <cell r="GE43">
            <v>12075146</v>
          </cell>
          <cell r="GH43">
            <v>308487</v>
          </cell>
        </row>
        <row r="44">
          <cell r="K44">
            <v>1603687</v>
          </cell>
          <cell r="N44">
            <v>40955</v>
          </cell>
          <cell r="AA44">
            <v>1593822</v>
          </cell>
          <cell r="AD44">
            <v>40702</v>
          </cell>
          <cell r="AQ44">
            <v>1620478</v>
          </cell>
          <cell r="AT44">
            <v>41385</v>
          </cell>
          <cell r="BG44">
            <v>1659792</v>
          </cell>
          <cell r="BJ44">
            <v>42390</v>
          </cell>
          <cell r="BW44">
            <v>1611265</v>
          </cell>
          <cell r="BZ44">
            <v>41146</v>
          </cell>
          <cell r="CM44">
            <v>1651245</v>
          </cell>
          <cell r="CP44">
            <v>42170</v>
          </cell>
          <cell r="DC44">
            <v>1641664</v>
          </cell>
          <cell r="DF44">
            <v>41924</v>
          </cell>
          <cell r="DS44">
            <v>1628254</v>
          </cell>
          <cell r="DV44">
            <v>41581</v>
          </cell>
          <cell r="EI44">
            <v>1676648</v>
          </cell>
          <cell r="EL44">
            <v>42818</v>
          </cell>
          <cell r="EY44">
            <v>1681522</v>
          </cell>
          <cell r="FB44">
            <v>42941</v>
          </cell>
          <cell r="FO44">
            <v>1732062</v>
          </cell>
          <cell r="FR44">
            <v>44235</v>
          </cell>
          <cell r="GE44">
            <v>1733303</v>
          </cell>
          <cell r="GH44">
            <v>44266</v>
          </cell>
        </row>
        <row r="45">
          <cell r="K45">
            <v>5817320</v>
          </cell>
          <cell r="N45">
            <v>148553</v>
          </cell>
          <cell r="AA45">
            <v>5864156</v>
          </cell>
          <cell r="AD45">
            <v>149747</v>
          </cell>
          <cell r="AQ45">
            <v>5859310</v>
          </cell>
          <cell r="AT45">
            <v>149620</v>
          </cell>
          <cell r="BG45">
            <v>5851202</v>
          </cell>
          <cell r="BJ45">
            <v>149409</v>
          </cell>
          <cell r="BW45">
            <v>5812870</v>
          </cell>
          <cell r="BZ45">
            <v>148440</v>
          </cell>
          <cell r="CM45">
            <v>5983367</v>
          </cell>
          <cell r="CP45">
            <v>152784</v>
          </cell>
          <cell r="DC45">
            <v>5979780</v>
          </cell>
          <cell r="DF45">
            <v>152710</v>
          </cell>
          <cell r="DS45">
            <v>6005665</v>
          </cell>
          <cell r="DV45">
            <v>153348</v>
          </cell>
          <cell r="EI45">
            <v>6162118</v>
          </cell>
          <cell r="EL45">
            <v>157352</v>
          </cell>
          <cell r="EY45">
            <v>6159327</v>
          </cell>
          <cell r="FB45">
            <v>157280</v>
          </cell>
          <cell r="FO45">
            <v>6117056</v>
          </cell>
          <cell r="FR45">
            <v>156197</v>
          </cell>
          <cell r="GE45">
            <v>6113142</v>
          </cell>
          <cell r="GH45">
            <v>156103</v>
          </cell>
        </row>
        <row r="46">
          <cell r="K46">
            <v>787292</v>
          </cell>
          <cell r="N46">
            <v>20106</v>
          </cell>
          <cell r="AA46">
            <v>777998</v>
          </cell>
          <cell r="AD46">
            <v>19868</v>
          </cell>
          <cell r="AQ46">
            <v>766011</v>
          </cell>
          <cell r="AT46">
            <v>19560</v>
          </cell>
          <cell r="BG46">
            <v>794740</v>
          </cell>
          <cell r="BJ46">
            <v>20298</v>
          </cell>
          <cell r="BW46">
            <v>805111</v>
          </cell>
          <cell r="BZ46">
            <v>20562</v>
          </cell>
          <cell r="CM46">
            <v>833326</v>
          </cell>
          <cell r="CP46">
            <v>21281</v>
          </cell>
          <cell r="DC46">
            <v>837870</v>
          </cell>
          <cell r="DF46">
            <v>21397</v>
          </cell>
          <cell r="DS46">
            <v>834855</v>
          </cell>
          <cell r="DV46">
            <v>21321</v>
          </cell>
          <cell r="EI46">
            <v>857891</v>
          </cell>
          <cell r="EL46">
            <v>21910</v>
          </cell>
          <cell r="EY46">
            <v>860589</v>
          </cell>
          <cell r="FB46">
            <v>21978</v>
          </cell>
          <cell r="FO46">
            <v>887704</v>
          </cell>
          <cell r="FR46">
            <v>22672</v>
          </cell>
          <cell r="GE46">
            <v>862727</v>
          </cell>
          <cell r="GH46">
            <v>22034</v>
          </cell>
        </row>
        <row r="47">
          <cell r="K47">
            <v>1010271</v>
          </cell>
          <cell r="N47">
            <v>25852</v>
          </cell>
          <cell r="AA47">
            <v>1003428</v>
          </cell>
          <cell r="AD47">
            <v>25695</v>
          </cell>
          <cell r="AQ47">
            <v>1023077</v>
          </cell>
          <cell r="AT47">
            <v>26132</v>
          </cell>
          <cell r="BG47">
            <v>1030553</v>
          </cell>
          <cell r="BJ47">
            <v>26322</v>
          </cell>
          <cell r="BW47">
            <v>1040056</v>
          </cell>
          <cell r="BZ47">
            <v>26579</v>
          </cell>
          <cell r="CM47">
            <v>1079152</v>
          </cell>
          <cell r="CP47">
            <v>27593</v>
          </cell>
          <cell r="DC47">
            <v>1069491</v>
          </cell>
          <cell r="DF47">
            <v>27318</v>
          </cell>
          <cell r="DS47">
            <v>1071018</v>
          </cell>
          <cell r="DV47">
            <v>27355</v>
          </cell>
          <cell r="EI47">
            <v>1105398</v>
          </cell>
          <cell r="EL47">
            <v>28288</v>
          </cell>
          <cell r="EY47">
            <v>1131044</v>
          </cell>
          <cell r="FB47">
            <v>28960</v>
          </cell>
          <cell r="FO47">
            <v>1177644</v>
          </cell>
          <cell r="FR47">
            <v>30097</v>
          </cell>
          <cell r="GE47">
            <v>1180997</v>
          </cell>
          <cell r="GH47">
            <v>30182</v>
          </cell>
        </row>
        <row r="48">
          <cell r="K48">
            <v>1684957</v>
          </cell>
          <cell r="N48">
            <v>43031</v>
          </cell>
          <cell r="AA48">
            <v>1641400</v>
          </cell>
          <cell r="AD48">
            <v>41919</v>
          </cell>
          <cell r="AQ48">
            <v>1695813</v>
          </cell>
          <cell r="AT48">
            <v>43313</v>
          </cell>
          <cell r="BG48">
            <v>1755558</v>
          </cell>
          <cell r="BJ48">
            <v>44843</v>
          </cell>
          <cell r="BW48">
            <v>1740844</v>
          </cell>
          <cell r="BZ48">
            <v>44465</v>
          </cell>
          <cell r="CM48">
            <v>1899718</v>
          </cell>
          <cell r="CP48">
            <v>48528</v>
          </cell>
          <cell r="DC48">
            <v>2000671</v>
          </cell>
          <cell r="DF48">
            <v>51106</v>
          </cell>
          <cell r="DS48">
            <v>2136183</v>
          </cell>
          <cell r="DV48">
            <v>54567</v>
          </cell>
          <cell r="EI48">
            <v>2106656</v>
          </cell>
          <cell r="EL48">
            <v>53803</v>
          </cell>
          <cell r="EY48">
            <v>2146691</v>
          </cell>
          <cell r="FB48">
            <v>54830</v>
          </cell>
          <cell r="FO48">
            <v>2065955</v>
          </cell>
          <cell r="FR48">
            <v>52763</v>
          </cell>
          <cell r="GE48">
            <v>2007612</v>
          </cell>
          <cell r="GH48">
            <v>51277</v>
          </cell>
        </row>
        <row r="49">
          <cell r="K49">
            <v>5568613</v>
          </cell>
          <cell r="N49">
            <v>142353</v>
          </cell>
          <cell r="AA49">
            <v>5520180</v>
          </cell>
          <cell r="AD49">
            <v>141121</v>
          </cell>
          <cell r="AQ49">
            <v>5509898</v>
          </cell>
          <cell r="AT49">
            <v>140987</v>
          </cell>
          <cell r="BG49">
            <v>5600605</v>
          </cell>
          <cell r="BJ49">
            <v>143140</v>
          </cell>
          <cell r="BW49">
            <v>5593499</v>
          </cell>
          <cell r="BZ49">
            <v>142849</v>
          </cell>
          <cell r="CM49">
            <v>5687587</v>
          </cell>
          <cell r="CP49">
            <v>145256</v>
          </cell>
          <cell r="DC49">
            <v>5693502</v>
          </cell>
          <cell r="DF49">
            <v>145538</v>
          </cell>
          <cell r="DS49">
            <v>5852573</v>
          </cell>
          <cell r="DV49">
            <v>149642</v>
          </cell>
          <cell r="EI49">
            <v>5969635</v>
          </cell>
          <cell r="EL49">
            <v>152558</v>
          </cell>
          <cell r="EY49">
            <v>5865092</v>
          </cell>
          <cell r="FB49">
            <v>150039</v>
          </cell>
          <cell r="FO49">
            <v>6109566</v>
          </cell>
          <cell r="FR49">
            <v>156353</v>
          </cell>
          <cell r="GE49">
            <v>6087537</v>
          </cell>
          <cell r="GH49">
            <v>155717</v>
          </cell>
        </row>
        <row r="50">
          <cell r="K50">
            <v>881106</v>
          </cell>
          <cell r="N50">
            <v>22505</v>
          </cell>
          <cell r="AA50">
            <v>856907</v>
          </cell>
          <cell r="AD50">
            <v>21885</v>
          </cell>
          <cell r="AQ50">
            <v>828992</v>
          </cell>
          <cell r="AT50">
            <v>21169</v>
          </cell>
          <cell r="BG50">
            <v>850200</v>
          </cell>
          <cell r="BJ50">
            <v>21714</v>
          </cell>
          <cell r="BW50">
            <v>865270</v>
          </cell>
          <cell r="BZ50">
            <v>22100</v>
          </cell>
          <cell r="CM50">
            <v>955460</v>
          </cell>
          <cell r="CP50">
            <v>24402</v>
          </cell>
          <cell r="DC50">
            <v>994515</v>
          </cell>
          <cell r="DF50">
            <v>25400</v>
          </cell>
          <cell r="DS50">
            <v>1034969</v>
          </cell>
          <cell r="DV50">
            <v>26433</v>
          </cell>
          <cell r="EI50">
            <v>1041069</v>
          </cell>
          <cell r="EL50">
            <v>26589</v>
          </cell>
          <cell r="EY50">
            <v>1068300</v>
          </cell>
          <cell r="FB50">
            <v>27286</v>
          </cell>
          <cell r="FO50">
            <v>1040802</v>
          </cell>
          <cell r="FR50">
            <v>26580</v>
          </cell>
          <cell r="GE50">
            <v>999348</v>
          </cell>
          <cell r="GH50">
            <v>25520</v>
          </cell>
        </row>
        <row r="51">
          <cell r="K51">
            <v>1169728</v>
          </cell>
          <cell r="N51">
            <v>29869</v>
          </cell>
          <cell r="AA51">
            <v>1177782</v>
          </cell>
          <cell r="AD51">
            <v>30078</v>
          </cell>
          <cell r="AQ51">
            <v>1176924</v>
          </cell>
          <cell r="AT51">
            <v>30056</v>
          </cell>
          <cell r="BG51">
            <v>1198066</v>
          </cell>
          <cell r="BJ51">
            <v>30597</v>
          </cell>
          <cell r="BW51">
            <v>1182346</v>
          </cell>
          <cell r="BZ51">
            <v>30195</v>
          </cell>
          <cell r="CM51">
            <v>1176935</v>
          </cell>
          <cell r="CP51">
            <v>30054</v>
          </cell>
          <cell r="DC51">
            <v>1170077</v>
          </cell>
          <cell r="DF51">
            <v>29879</v>
          </cell>
          <cell r="DS51">
            <v>1169226</v>
          </cell>
          <cell r="DV51">
            <v>29858</v>
          </cell>
          <cell r="EI51">
            <v>1194612</v>
          </cell>
          <cell r="EL51">
            <v>30504</v>
          </cell>
          <cell r="EY51">
            <v>1199639</v>
          </cell>
          <cell r="FB51">
            <v>30632</v>
          </cell>
          <cell r="FO51">
            <v>1156595</v>
          </cell>
          <cell r="FR51">
            <v>29531</v>
          </cell>
          <cell r="GE51">
            <v>1236297</v>
          </cell>
          <cell r="GH51">
            <v>31572</v>
          </cell>
        </row>
        <row r="52">
          <cell r="K52">
            <v>8218</v>
          </cell>
          <cell r="N52">
            <v>209</v>
          </cell>
          <cell r="AA52">
            <v>7444</v>
          </cell>
          <cell r="AD52">
            <v>188</v>
          </cell>
          <cell r="AQ52">
            <v>7141</v>
          </cell>
          <cell r="AT52">
            <v>183</v>
          </cell>
          <cell r="BG52">
            <v>7183</v>
          </cell>
          <cell r="BJ52">
            <v>184</v>
          </cell>
          <cell r="BW52">
            <v>6989</v>
          </cell>
          <cell r="BZ52">
            <v>179</v>
          </cell>
          <cell r="CM52">
            <v>7423</v>
          </cell>
          <cell r="CP52">
            <v>190</v>
          </cell>
          <cell r="DC52">
            <v>7197</v>
          </cell>
          <cell r="DF52">
            <v>184</v>
          </cell>
          <cell r="DS52">
            <v>5973</v>
          </cell>
          <cell r="DV52">
            <v>154</v>
          </cell>
          <cell r="EI52">
            <v>7677</v>
          </cell>
          <cell r="EL52">
            <v>197</v>
          </cell>
          <cell r="EY52">
            <v>6942</v>
          </cell>
          <cell r="FB52">
            <v>177</v>
          </cell>
          <cell r="FO52">
            <v>9147</v>
          </cell>
          <cell r="FR52">
            <v>233</v>
          </cell>
          <cell r="GE52">
            <v>9237</v>
          </cell>
          <cell r="GH52">
            <v>236</v>
          </cell>
        </row>
        <row r="53">
          <cell r="K53">
            <v>296975</v>
          </cell>
          <cell r="N53">
            <v>7586</v>
          </cell>
          <cell r="AA53">
            <v>301472</v>
          </cell>
          <cell r="AD53">
            <v>7701</v>
          </cell>
          <cell r="AQ53">
            <v>289952</v>
          </cell>
          <cell r="AT53">
            <v>7406</v>
          </cell>
          <cell r="BG53">
            <v>288170</v>
          </cell>
          <cell r="BJ53">
            <v>7361</v>
          </cell>
          <cell r="BW53">
            <v>287077</v>
          </cell>
          <cell r="BZ53">
            <v>7331</v>
          </cell>
          <cell r="CM53">
            <v>300720</v>
          </cell>
          <cell r="CP53">
            <v>7681</v>
          </cell>
          <cell r="DC53">
            <v>307452</v>
          </cell>
          <cell r="DF53">
            <v>7852</v>
          </cell>
          <cell r="DS53">
            <v>305790</v>
          </cell>
          <cell r="DV53">
            <v>7810</v>
          </cell>
          <cell r="EI53">
            <v>300169</v>
          </cell>
          <cell r="EL53">
            <v>7667</v>
          </cell>
          <cell r="EY53">
            <v>294541</v>
          </cell>
          <cell r="FB53">
            <v>7523</v>
          </cell>
          <cell r="FO53">
            <v>292795</v>
          </cell>
          <cell r="FR53">
            <v>7478</v>
          </cell>
          <cell r="GE53">
            <v>290703</v>
          </cell>
          <cell r="GH53">
            <v>7424</v>
          </cell>
        </row>
        <row r="54">
          <cell r="K54">
            <v>2414696</v>
          </cell>
          <cell r="N54">
            <v>61674</v>
          </cell>
          <cell r="AA54">
            <v>2432908</v>
          </cell>
          <cell r="AD54">
            <v>62141</v>
          </cell>
          <cell r="AQ54">
            <v>2422932</v>
          </cell>
          <cell r="AT54">
            <v>61889</v>
          </cell>
          <cell r="BG54">
            <v>2477462</v>
          </cell>
          <cell r="BJ54">
            <v>63286</v>
          </cell>
          <cell r="BW54">
            <v>2459468</v>
          </cell>
          <cell r="BZ54">
            <v>62823</v>
          </cell>
          <cell r="CM54">
            <v>2473047</v>
          </cell>
          <cell r="CP54">
            <v>63170</v>
          </cell>
          <cell r="DC54">
            <v>2501094</v>
          </cell>
          <cell r="DF54">
            <v>63885</v>
          </cell>
          <cell r="DS54">
            <v>2480490</v>
          </cell>
          <cell r="DV54">
            <v>63357</v>
          </cell>
          <cell r="EI54">
            <v>2522993</v>
          </cell>
          <cell r="EL54">
            <v>64441</v>
          </cell>
          <cell r="EY54">
            <v>2560405</v>
          </cell>
          <cell r="FB54">
            <v>65401</v>
          </cell>
          <cell r="FO54">
            <v>2571451</v>
          </cell>
          <cell r="FR54">
            <v>65682</v>
          </cell>
          <cell r="GE54">
            <v>2543368</v>
          </cell>
          <cell r="GH54">
            <v>64964</v>
          </cell>
        </row>
        <row r="55">
          <cell r="K55">
            <v>1347827</v>
          </cell>
          <cell r="N55">
            <v>34418</v>
          </cell>
          <cell r="AA55">
            <v>1370602</v>
          </cell>
          <cell r="AD55">
            <v>35121</v>
          </cell>
          <cell r="AQ55">
            <v>1364545</v>
          </cell>
          <cell r="AT55">
            <v>34847</v>
          </cell>
          <cell r="BG55">
            <v>1388558</v>
          </cell>
          <cell r="BJ55">
            <v>35488</v>
          </cell>
          <cell r="BW55">
            <v>1401195</v>
          </cell>
          <cell r="BZ55">
            <v>35784</v>
          </cell>
          <cell r="CM55">
            <v>1453196</v>
          </cell>
          <cell r="CP55">
            <v>37137</v>
          </cell>
          <cell r="DC55">
            <v>1467464</v>
          </cell>
          <cell r="DF55">
            <v>37536</v>
          </cell>
          <cell r="DS55">
            <v>1490019</v>
          </cell>
          <cell r="DV55">
            <v>38052</v>
          </cell>
          <cell r="EI55">
            <v>1542558</v>
          </cell>
          <cell r="EL55">
            <v>39501</v>
          </cell>
          <cell r="EY55">
            <v>1549579</v>
          </cell>
          <cell r="FB55">
            <v>39575</v>
          </cell>
          <cell r="FO55">
            <v>1541406</v>
          </cell>
          <cell r="FR55">
            <v>39364</v>
          </cell>
          <cell r="GE55">
            <v>1567185</v>
          </cell>
          <cell r="GH55">
            <v>40069</v>
          </cell>
        </row>
        <row r="56">
          <cell r="K56">
            <v>3810940</v>
          </cell>
          <cell r="N56">
            <v>97320</v>
          </cell>
          <cell r="AA56">
            <v>3852742</v>
          </cell>
          <cell r="AD56">
            <v>98385</v>
          </cell>
          <cell r="AQ56">
            <v>3895690</v>
          </cell>
          <cell r="AT56">
            <v>99485</v>
          </cell>
          <cell r="BG56">
            <v>3958282</v>
          </cell>
          <cell r="BJ56">
            <v>101084</v>
          </cell>
          <cell r="BW56">
            <v>3958449</v>
          </cell>
          <cell r="BZ56">
            <v>101086</v>
          </cell>
          <cell r="CM56">
            <v>4085125</v>
          </cell>
          <cell r="CP56">
            <v>104323</v>
          </cell>
          <cell r="DC56">
            <v>4062932</v>
          </cell>
          <cell r="DF56">
            <v>103752</v>
          </cell>
          <cell r="DS56">
            <v>4102292</v>
          </cell>
          <cell r="DV56">
            <v>104760</v>
          </cell>
          <cell r="EI56">
            <v>4149792</v>
          </cell>
          <cell r="EL56">
            <v>105973</v>
          </cell>
          <cell r="EY56">
            <v>4124513</v>
          </cell>
          <cell r="FB56">
            <v>105326</v>
          </cell>
          <cell r="FO56">
            <v>4105651</v>
          </cell>
          <cell r="FR56">
            <v>104836</v>
          </cell>
          <cell r="GE56">
            <v>4172387</v>
          </cell>
          <cell r="GH56">
            <v>106550</v>
          </cell>
        </row>
        <row r="57">
          <cell r="K57">
            <v>526692</v>
          </cell>
          <cell r="N57">
            <v>13456</v>
          </cell>
          <cell r="AA57">
            <v>531312</v>
          </cell>
          <cell r="AD57">
            <v>13587</v>
          </cell>
          <cell r="AQ57">
            <v>533300</v>
          </cell>
          <cell r="AT57">
            <v>13619</v>
          </cell>
          <cell r="BG57">
            <v>525706</v>
          </cell>
          <cell r="BJ57">
            <v>13438</v>
          </cell>
          <cell r="BW57">
            <v>538121</v>
          </cell>
          <cell r="BZ57">
            <v>13760</v>
          </cell>
          <cell r="CM57">
            <v>547609</v>
          </cell>
          <cell r="CP57">
            <v>13987</v>
          </cell>
          <cell r="DC57">
            <v>571622</v>
          </cell>
          <cell r="DF57">
            <v>14597</v>
          </cell>
          <cell r="DS57">
            <v>565715</v>
          </cell>
          <cell r="DV57">
            <v>14447</v>
          </cell>
          <cell r="EI57">
            <v>576217</v>
          </cell>
          <cell r="EL57">
            <v>14716</v>
          </cell>
          <cell r="EY57">
            <v>561547</v>
          </cell>
          <cell r="FB57">
            <v>14341</v>
          </cell>
          <cell r="FO57">
            <v>579525</v>
          </cell>
          <cell r="FR57">
            <v>14800</v>
          </cell>
          <cell r="GE57">
            <v>572129</v>
          </cell>
          <cell r="GH57">
            <v>14610</v>
          </cell>
        </row>
        <row r="58">
          <cell r="K58">
            <v>473805</v>
          </cell>
          <cell r="N58">
            <v>12101</v>
          </cell>
          <cell r="AA58">
            <v>476467</v>
          </cell>
          <cell r="AD58">
            <v>12168</v>
          </cell>
          <cell r="AQ58">
            <v>479144</v>
          </cell>
          <cell r="AT58">
            <v>12238</v>
          </cell>
          <cell r="BG58">
            <v>492044</v>
          </cell>
          <cell r="BJ58">
            <v>12567</v>
          </cell>
          <cell r="BW58">
            <v>498647</v>
          </cell>
          <cell r="BZ58">
            <v>12736</v>
          </cell>
          <cell r="CM58">
            <v>514200</v>
          </cell>
          <cell r="CP58">
            <v>13133</v>
          </cell>
          <cell r="DC58">
            <v>513518</v>
          </cell>
          <cell r="DF58">
            <v>13116</v>
          </cell>
          <cell r="DS58">
            <v>513821</v>
          </cell>
          <cell r="DV58">
            <v>13122</v>
          </cell>
          <cell r="EI58">
            <v>509463</v>
          </cell>
          <cell r="EL58">
            <v>13011</v>
          </cell>
          <cell r="EY58">
            <v>523235</v>
          </cell>
          <cell r="FB58">
            <v>13363</v>
          </cell>
          <cell r="FO58">
            <v>523401</v>
          </cell>
          <cell r="FR58">
            <v>13366</v>
          </cell>
          <cell r="GE58">
            <v>539569</v>
          </cell>
          <cell r="GH58">
            <v>13781</v>
          </cell>
        </row>
        <row r="59">
          <cell r="K59">
            <v>62586</v>
          </cell>
          <cell r="N59">
            <v>1598</v>
          </cell>
          <cell r="AA59">
            <v>66918</v>
          </cell>
          <cell r="AD59">
            <v>1709</v>
          </cell>
          <cell r="AQ59">
            <v>70090</v>
          </cell>
          <cell r="AT59">
            <v>1789</v>
          </cell>
          <cell r="BG59">
            <v>70578</v>
          </cell>
          <cell r="BJ59">
            <v>1802</v>
          </cell>
          <cell r="BW59">
            <v>70071</v>
          </cell>
          <cell r="BZ59">
            <v>1789</v>
          </cell>
          <cell r="CM59">
            <v>69783</v>
          </cell>
          <cell r="CP59">
            <v>1782</v>
          </cell>
          <cell r="DC59">
            <v>68250</v>
          </cell>
          <cell r="DF59">
            <v>1743</v>
          </cell>
          <cell r="DS59">
            <v>65957</v>
          </cell>
          <cell r="DV59">
            <v>1684</v>
          </cell>
          <cell r="EI59">
            <v>71798</v>
          </cell>
          <cell r="EL59">
            <v>1834</v>
          </cell>
          <cell r="EY59">
            <v>69058</v>
          </cell>
          <cell r="FB59">
            <v>1764</v>
          </cell>
          <cell r="FO59">
            <v>67514</v>
          </cell>
          <cell r="FR59">
            <v>1724</v>
          </cell>
          <cell r="GE59">
            <v>67409</v>
          </cell>
          <cell r="GH59">
            <v>1721</v>
          </cell>
        </row>
        <row r="60">
          <cell r="K60">
            <v>4740437</v>
          </cell>
          <cell r="N60">
            <v>121062</v>
          </cell>
          <cell r="AA60">
            <v>4782575</v>
          </cell>
          <cell r="AD60">
            <v>122142</v>
          </cell>
          <cell r="AQ60">
            <v>4796640</v>
          </cell>
          <cell r="AT60">
            <v>122499</v>
          </cell>
          <cell r="BG60">
            <v>4799853</v>
          </cell>
          <cell r="BJ60">
            <v>122583</v>
          </cell>
          <cell r="BW60">
            <v>4843991</v>
          </cell>
          <cell r="BZ60">
            <v>123715</v>
          </cell>
          <cell r="CM60">
            <v>5057411</v>
          </cell>
          <cell r="CP60">
            <v>129168</v>
          </cell>
          <cell r="DC60">
            <v>5242854</v>
          </cell>
          <cell r="DF60">
            <v>133909</v>
          </cell>
          <cell r="DS60">
            <v>5185411</v>
          </cell>
          <cell r="DV60">
            <v>132436</v>
          </cell>
          <cell r="EI60">
            <v>5174573</v>
          </cell>
          <cell r="EL60">
            <v>132151</v>
          </cell>
          <cell r="EY60">
            <v>5181631</v>
          </cell>
          <cell r="FB60">
            <v>132330</v>
          </cell>
          <cell r="FO60">
            <v>5153933</v>
          </cell>
          <cell r="FR60">
            <v>131621</v>
          </cell>
          <cell r="GE60">
            <v>5218652</v>
          </cell>
          <cell r="GH60">
            <v>133278</v>
          </cell>
        </row>
        <row r="61">
          <cell r="K61">
            <v>218333</v>
          </cell>
          <cell r="N61">
            <v>5570</v>
          </cell>
          <cell r="AA61">
            <v>215147</v>
          </cell>
          <cell r="AD61">
            <v>5488</v>
          </cell>
          <cell r="AQ61">
            <v>221934</v>
          </cell>
          <cell r="AT61">
            <v>5661</v>
          </cell>
          <cell r="BG61">
            <v>228590</v>
          </cell>
          <cell r="BJ61">
            <v>5834</v>
          </cell>
          <cell r="BW61">
            <v>224108</v>
          </cell>
          <cell r="BZ61">
            <v>5717</v>
          </cell>
          <cell r="CM61">
            <v>247018</v>
          </cell>
          <cell r="CP61">
            <v>6303</v>
          </cell>
          <cell r="DC61">
            <v>254559</v>
          </cell>
          <cell r="DF61">
            <v>6497</v>
          </cell>
          <cell r="DS61">
            <v>257844</v>
          </cell>
          <cell r="DV61">
            <v>6582</v>
          </cell>
          <cell r="EI61">
            <v>250455</v>
          </cell>
          <cell r="EL61">
            <v>6391</v>
          </cell>
          <cell r="EY61">
            <v>258439</v>
          </cell>
          <cell r="FB61">
            <v>6593</v>
          </cell>
          <cell r="FO61">
            <v>261750</v>
          </cell>
          <cell r="FR61">
            <v>6678</v>
          </cell>
          <cell r="GE61">
            <v>265659</v>
          </cell>
          <cell r="GH61">
            <v>6779</v>
          </cell>
        </row>
        <row r="62">
          <cell r="K62">
            <v>2612097</v>
          </cell>
          <cell r="N62">
            <v>66758</v>
          </cell>
          <cell r="AA62">
            <v>2690186</v>
          </cell>
          <cell r="AD62">
            <v>68786</v>
          </cell>
          <cell r="AQ62">
            <v>2819384</v>
          </cell>
          <cell r="AT62">
            <v>72094</v>
          </cell>
          <cell r="BG62">
            <v>2857126</v>
          </cell>
          <cell r="BJ62">
            <v>73027</v>
          </cell>
          <cell r="BW62">
            <v>2802675</v>
          </cell>
          <cell r="BZ62">
            <v>71602</v>
          </cell>
          <cell r="CM62">
            <v>2888717</v>
          </cell>
          <cell r="CP62">
            <v>73796</v>
          </cell>
          <cell r="DC62">
            <v>2923592</v>
          </cell>
          <cell r="DF62">
            <v>74581</v>
          </cell>
          <cell r="DS62">
            <v>3025676</v>
          </cell>
          <cell r="DV62">
            <v>77295</v>
          </cell>
          <cell r="EI62">
            <v>3042736</v>
          </cell>
          <cell r="EL62">
            <v>77610</v>
          </cell>
          <cell r="EY62">
            <v>3041305</v>
          </cell>
          <cell r="FB62">
            <v>77732</v>
          </cell>
          <cell r="FO62">
            <v>2935719</v>
          </cell>
          <cell r="FR62">
            <v>74989</v>
          </cell>
          <cell r="GE62">
            <v>3003843</v>
          </cell>
          <cell r="GH62">
            <v>76820</v>
          </cell>
        </row>
        <row r="63">
          <cell r="K63">
            <v>758811</v>
          </cell>
          <cell r="N63">
            <v>19394</v>
          </cell>
          <cell r="AA63">
            <v>780593</v>
          </cell>
          <cell r="AD63">
            <v>19942</v>
          </cell>
          <cell r="AQ63">
            <v>784031</v>
          </cell>
          <cell r="AT63">
            <v>20039</v>
          </cell>
          <cell r="BG63">
            <v>791451</v>
          </cell>
          <cell r="BJ63">
            <v>20215</v>
          </cell>
          <cell r="BW63">
            <v>767974</v>
          </cell>
          <cell r="BZ63">
            <v>19636</v>
          </cell>
          <cell r="CM63">
            <v>782321</v>
          </cell>
          <cell r="CP63">
            <v>19978</v>
          </cell>
          <cell r="DC63">
            <v>787579</v>
          </cell>
          <cell r="DF63">
            <v>20155</v>
          </cell>
          <cell r="DS63">
            <v>799209</v>
          </cell>
          <cell r="DV63">
            <v>20438</v>
          </cell>
          <cell r="EI63">
            <v>799026</v>
          </cell>
          <cell r="EL63">
            <v>20418</v>
          </cell>
          <cell r="EY63">
            <v>813350</v>
          </cell>
          <cell r="FB63">
            <v>20782</v>
          </cell>
          <cell r="FO63">
            <v>793034</v>
          </cell>
          <cell r="FR63">
            <v>20274</v>
          </cell>
          <cell r="GE63">
            <v>832232</v>
          </cell>
          <cell r="GH63">
            <v>21253</v>
          </cell>
        </row>
        <row r="64">
          <cell r="K64">
            <v>607340</v>
          </cell>
          <cell r="N64">
            <v>15530</v>
          </cell>
          <cell r="AA64">
            <v>627854</v>
          </cell>
          <cell r="AD64">
            <v>16036</v>
          </cell>
          <cell r="AQ64">
            <v>606879</v>
          </cell>
          <cell r="AT64">
            <v>15496</v>
          </cell>
          <cell r="BG64">
            <v>628505</v>
          </cell>
          <cell r="BJ64">
            <v>16052</v>
          </cell>
          <cell r="BW64">
            <v>625663</v>
          </cell>
          <cell r="BZ64">
            <v>15997</v>
          </cell>
          <cell r="CM64">
            <v>646124</v>
          </cell>
          <cell r="CP64">
            <v>16504</v>
          </cell>
          <cell r="DC64">
            <v>656087</v>
          </cell>
          <cell r="DF64">
            <v>16757</v>
          </cell>
          <cell r="DS64">
            <v>647976</v>
          </cell>
          <cell r="DV64">
            <v>16550</v>
          </cell>
          <cell r="EI64">
            <v>653769</v>
          </cell>
          <cell r="EL64">
            <v>16699</v>
          </cell>
          <cell r="EY64">
            <v>662121</v>
          </cell>
          <cell r="FB64">
            <v>16909</v>
          </cell>
          <cell r="FO64">
            <v>664801</v>
          </cell>
          <cell r="FR64">
            <v>16979</v>
          </cell>
          <cell r="GE64">
            <v>673174</v>
          </cell>
          <cell r="GH64">
            <v>17193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 Elig &amp; Non-Fed Calworks"/>
    </sheetNames>
    <sheetDataSet>
      <sheetData sheetId="0">
        <row r="4">
          <cell r="B4">
            <v>753990.04</v>
          </cell>
          <cell r="C4">
            <v>37699.5</v>
          </cell>
          <cell r="D4">
            <v>716290.52</v>
          </cell>
          <cell r="G4">
            <v>604801.85</v>
          </cell>
          <cell r="H4">
            <v>30240.1</v>
          </cell>
          <cell r="I4">
            <v>574561.74</v>
          </cell>
          <cell r="L4">
            <v>570187.49</v>
          </cell>
          <cell r="M4">
            <v>28509.37</v>
          </cell>
          <cell r="N4">
            <v>541678.11</v>
          </cell>
          <cell r="Q4">
            <v>0</v>
          </cell>
          <cell r="R4">
            <v>0</v>
          </cell>
          <cell r="S4">
            <v>0</v>
          </cell>
          <cell r="V4">
            <v>473903.46</v>
          </cell>
          <cell r="W4">
            <v>25182.74</v>
          </cell>
          <cell r="X4">
            <v>448720.71</v>
          </cell>
          <cell r="AA4">
            <v>352167.62</v>
          </cell>
          <cell r="AB4">
            <v>19019.96</v>
          </cell>
          <cell r="AC4">
            <v>333147.65</v>
          </cell>
          <cell r="AF4">
            <v>452129.38</v>
          </cell>
          <cell r="AG4">
            <v>24043.87</v>
          </cell>
          <cell r="AH4">
            <v>428085.5</v>
          </cell>
          <cell r="AK4">
            <v>360851.79</v>
          </cell>
          <cell r="AL4">
            <v>19435.78</v>
          </cell>
          <cell r="AM4">
            <v>341416.01</v>
          </cell>
          <cell r="AP4">
            <v>363871.58</v>
          </cell>
          <cell r="AQ4">
            <v>19561.23</v>
          </cell>
          <cell r="AR4">
            <v>344310.33</v>
          </cell>
          <cell r="AU4">
            <v>628422.96</v>
          </cell>
          <cell r="AV4">
            <v>32691.81</v>
          </cell>
          <cell r="AW4">
            <v>595731.15</v>
          </cell>
          <cell r="AZ4">
            <v>638179.19</v>
          </cell>
          <cell r="BA4">
            <v>33284.31</v>
          </cell>
          <cell r="BB4">
            <v>604894.86</v>
          </cell>
          <cell r="BE4">
            <v>843930.76</v>
          </cell>
          <cell r="BF4">
            <v>43530.64</v>
          </cell>
          <cell r="BG4">
            <v>800400.11</v>
          </cell>
        </row>
        <row r="5">
          <cell r="B5">
            <v>2291.2</v>
          </cell>
          <cell r="C5">
            <v>114.56</v>
          </cell>
          <cell r="D5">
            <v>2176.63</v>
          </cell>
          <cell r="G5">
            <v>597.43</v>
          </cell>
          <cell r="H5">
            <v>29.87</v>
          </cell>
          <cell r="I5">
            <v>567.55</v>
          </cell>
          <cell r="L5">
            <v>830.9</v>
          </cell>
          <cell r="M5">
            <v>41.55</v>
          </cell>
          <cell r="N5">
            <v>789.34</v>
          </cell>
          <cell r="Q5">
            <v>599.66</v>
          </cell>
          <cell r="R5">
            <v>29.97</v>
          </cell>
          <cell r="S5">
            <v>569.68</v>
          </cell>
          <cell r="V5">
            <v>547.05</v>
          </cell>
          <cell r="W5">
            <v>29.85</v>
          </cell>
          <cell r="X5">
            <v>517.19</v>
          </cell>
          <cell r="AA5">
            <v>727.23</v>
          </cell>
          <cell r="AB5">
            <v>37.33</v>
          </cell>
          <cell r="AC5">
            <v>689.9</v>
          </cell>
          <cell r="AF5">
            <v>276.57</v>
          </cell>
          <cell r="AG5">
            <v>8.6</v>
          </cell>
          <cell r="AH5">
            <v>267.96</v>
          </cell>
          <cell r="AK5">
            <v>334.47</v>
          </cell>
          <cell r="AL5">
            <v>17.98</v>
          </cell>
          <cell r="AM5">
            <v>316.49</v>
          </cell>
          <cell r="AP5">
            <v>479.41</v>
          </cell>
          <cell r="AQ5">
            <v>25.23</v>
          </cell>
          <cell r="AR5">
            <v>454.17</v>
          </cell>
          <cell r="AU5">
            <v>568.31</v>
          </cell>
          <cell r="AV5">
            <v>29.67</v>
          </cell>
          <cell r="AW5">
            <v>538.64</v>
          </cell>
          <cell r="AZ5">
            <v>870.53</v>
          </cell>
          <cell r="BA5">
            <v>44.78</v>
          </cell>
          <cell r="BB5">
            <v>825.74</v>
          </cell>
          <cell r="BE5">
            <v>3140.49</v>
          </cell>
          <cell r="BF5">
            <v>157.02</v>
          </cell>
          <cell r="BG5">
            <v>2983.46</v>
          </cell>
        </row>
        <row r="6">
          <cell r="B6">
            <v>30937.14</v>
          </cell>
          <cell r="C6">
            <v>1546.86</v>
          </cell>
          <cell r="D6">
            <v>29390.28</v>
          </cell>
          <cell r="G6">
            <v>25932.09</v>
          </cell>
          <cell r="H6">
            <v>1296.61</v>
          </cell>
          <cell r="I6">
            <v>24635.47</v>
          </cell>
          <cell r="L6">
            <v>25420.16</v>
          </cell>
          <cell r="M6">
            <v>1271.01</v>
          </cell>
          <cell r="N6">
            <v>24149.15</v>
          </cell>
          <cell r="Q6">
            <v>11515.29</v>
          </cell>
          <cell r="R6">
            <v>575.76</v>
          </cell>
          <cell r="S6">
            <v>10939.52</v>
          </cell>
          <cell r="V6">
            <v>8478.44</v>
          </cell>
          <cell r="W6">
            <v>475.51</v>
          </cell>
          <cell r="X6">
            <v>8002.92</v>
          </cell>
          <cell r="AA6">
            <v>19582.42</v>
          </cell>
          <cell r="AB6">
            <v>1031.95</v>
          </cell>
          <cell r="AC6">
            <v>18550.46</v>
          </cell>
          <cell r="AF6">
            <v>12421.62</v>
          </cell>
          <cell r="AG6">
            <v>681.95</v>
          </cell>
          <cell r="AH6">
            <v>11739.67</v>
          </cell>
          <cell r="AK6">
            <v>14576.2</v>
          </cell>
          <cell r="AL6">
            <v>783.52</v>
          </cell>
          <cell r="AM6">
            <v>13792.67</v>
          </cell>
          <cell r="AP6">
            <v>11852.64</v>
          </cell>
          <cell r="AQ6">
            <v>650.63</v>
          </cell>
          <cell r="AR6">
            <v>11202.01</v>
          </cell>
          <cell r="AU6">
            <v>24295.12</v>
          </cell>
          <cell r="AV6">
            <v>1286.11</v>
          </cell>
          <cell r="AW6">
            <v>23008.99</v>
          </cell>
          <cell r="AZ6">
            <v>24869.07</v>
          </cell>
          <cell r="BA6">
            <v>1326.42</v>
          </cell>
          <cell r="BB6">
            <v>23542.65</v>
          </cell>
          <cell r="BE6">
            <v>34140.6</v>
          </cell>
          <cell r="BF6">
            <v>1781.33</v>
          </cell>
          <cell r="BG6">
            <v>32359.26</v>
          </cell>
        </row>
        <row r="7">
          <cell r="B7">
            <v>353660.32</v>
          </cell>
          <cell r="C7">
            <v>17683.01</v>
          </cell>
          <cell r="D7">
            <v>335977.3</v>
          </cell>
          <cell r="G7">
            <v>292955.88</v>
          </cell>
          <cell r="H7">
            <v>14647.79</v>
          </cell>
          <cell r="I7">
            <v>278308.08</v>
          </cell>
          <cell r="L7">
            <v>240375.54</v>
          </cell>
          <cell r="M7">
            <v>12018.78</v>
          </cell>
          <cell r="N7">
            <v>228356.75</v>
          </cell>
          <cell r="Q7">
            <v>153527.58</v>
          </cell>
          <cell r="R7">
            <v>7676.37</v>
          </cell>
          <cell r="S7">
            <v>145851.19</v>
          </cell>
          <cell r="V7">
            <v>145940.1</v>
          </cell>
          <cell r="W7">
            <v>7792.17</v>
          </cell>
          <cell r="X7">
            <v>138147.93</v>
          </cell>
          <cell r="AA7">
            <v>117546.8</v>
          </cell>
          <cell r="AB7">
            <v>6326.86</v>
          </cell>
          <cell r="AC7">
            <v>111219.93</v>
          </cell>
          <cell r="AF7">
            <v>156105.58</v>
          </cell>
          <cell r="AG7">
            <v>8318.66</v>
          </cell>
          <cell r="AH7">
            <v>147786.91</v>
          </cell>
          <cell r="AK7">
            <v>129337.77</v>
          </cell>
          <cell r="AL7">
            <v>6970.31</v>
          </cell>
          <cell r="AM7">
            <v>122367.45</v>
          </cell>
          <cell r="AP7">
            <v>149534.8</v>
          </cell>
          <cell r="AQ7">
            <v>7975</v>
          </cell>
          <cell r="AR7">
            <v>141559.78</v>
          </cell>
          <cell r="AU7">
            <v>284420.97</v>
          </cell>
          <cell r="AV7">
            <v>14725.84</v>
          </cell>
          <cell r="AW7">
            <v>269695.12</v>
          </cell>
          <cell r="AZ7">
            <v>244831.14</v>
          </cell>
          <cell r="BA7">
            <v>12770.21</v>
          </cell>
          <cell r="BB7">
            <v>232060.93</v>
          </cell>
          <cell r="BE7">
            <v>302759.31</v>
          </cell>
          <cell r="BF7">
            <v>15660.66</v>
          </cell>
          <cell r="BG7">
            <v>287098.64</v>
          </cell>
        </row>
        <row r="8">
          <cell r="B8">
            <v>45527.94</v>
          </cell>
          <cell r="C8">
            <v>2276.39</v>
          </cell>
          <cell r="D8">
            <v>43251.53</v>
          </cell>
          <cell r="G8">
            <v>47357.68</v>
          </cell>
          <cell r="H8">
            <v>2367.88</v>
          </cell>
          <cell r="I8">
            <v>44989.79</v>
          </cell>
          <cell r="L8">
            <v>32746.86</v>
          </cell>
          <cell r="M8">
            <v>1637.35</v>
          </cell>
          <cell r="N8">
            <v>31109.49</v>
          </cell>
          <cell r="Q8">
            <v>21153.7</v>
          </cell>
          <cell r="R8">
            <v>1057.67</v>
          </cell>
          <cell r="S8">
            <v>20096.01</v>
          </cell>
          <cell r="V8">
            <v>23609.43</v>
          </cell>
          <cell r="W8">
            <v>1295.01</v>
          </cell>
          <cell r="X8">
            <v>22314.41</v>
          </cell>
          <cell r="AA8">
            <v>16851.14</v>
          </cell>
          <cell r="AB8">
            <v>936.26</v>
          </cell>
          <cell r="AC8">
            <v>15914.86</v>
          </cell>
          <cell r="AF8">
            <v>23392.25</v>
          </cell>
          <cell r="AG8">
            <v>1294.41</v>
          </cell>
          <cell r="AH8">
            <v>22097.83</v>
          </cell>
          <cell r="AK8">
            <v>19385.64</v>
          </cell>
          <cell r="AL8">
            <v>1084.57</v>
          </cell>
          <cell r="AM8">
            <v>18301.05</v>
          </cell>
          <cell r="AP8">
            <v>24306.96</v>
          </cell>
          <cell r="AQ8">
            <v>1346.94</v>
          </cell>
          <cell r="AR8">
            <v>22960.02</v>
          </cell>
          <cell r="AU8">
            <v>35840.85</v>
          </cell>
          <cell r="AV8">
            <v>1923.07</v>
          </cell>
          <cell r="AW8">
            <v>33917.77</v>
          </cell>
          <cell r="AZ8">
            <v>40453.61</v>
          </cell>
          <cell r="BA8">
            <v>2160.33</v>
          </cell>
          <cell r="BB8">
            <v>38293.27</v>
          </cell>
          <cell r="BE8">
            <v>47974.28</v>
          </cell>
          <cell r="BF8">
            <v>2519.25</v>
          </cell>
          <cell r="BG8">
            <v>45455.03</v>
          </cell>
        </row>
        <row r="9">
          <cell r="B9">
            <v>18848.43</v>
          </cell>
          <cell r="C9">
            <v>942.43</v>
          </cell>
          <cell r="D9">
            <v>17906</v>
          </cell>
          <cell r="G9">
            <v>12751.45</v>
          </cell>
          <cell r="H9">
            <v>637.57</v>
          </cell>
          <cell r="I9">
            <v>12113.87</v>
          </cell>
          <cell r="L9">
            <v>11251.21</v>
          </cell>
          <cell r="M9">
            <v>562.56</v>
          </cell>
          <cell r="N9">
            <v>10688.65</v>
          </cell>
          <cell r="Q9">
            <v>6337.59</v>
          </cell>
          <cell r="R9">
            <v>316.88</v>
          </cell>
          <cell r="S9">
            <v>6020.7</v>
          </cell>
          <cell r="V9">
            <v>4626.36</v>
          </cell>
          <cell r="W9">
            <v>253.76</v>
          </cell>
          <cell r="X9">
            <v>4372.59</v>
          </cell>
          <cell r="AA9">
            <v>2985.01</v>
          </cell>
          <cell r="AB9">
            <v>170.58</v>
          </cell>
          <cell r="AC9">
            <v>2814.42</v>
          </cell>
          <cell r="AF9">
            <v>5593.07</v>
          </cell>
          <cell r="AG9">
            <v>305.71</v>
          </cell>
          <cell r="AH9">
            <v>5287.35</v>
          </cell>
          <cell r="AK9">
            <v>4890.13</v>
          </cell>
          <cell r="AL9">
            <v>270.76</v>
          </cell>
          <cell r="AM9">
            <v>4619.37</v>
          </cell>
          <cell r="AP9">
            <v>5485.12</v>
          </cell>
          <cell r="AQ9">
            <v>306.47</v>
          </cell>
          <cell r="AR9">
            <v>5178.63</v>
          </cell>
          <cell r="AU9">
            <v>13108.18</v>
          </cell>
          <cell r="AV9">
            <v>688.92</v>
          </cell>
          <cell r="AW9">
            <v>12419.26</v>
          </cell>
          <cell r="AZ9">
            <v>13480.98</v>
          </cell>
          <cell r="BA9">
            <v>706.78</v>
          </cell>
          <cell r="BB9">
            <v>12774.19</v>
          </cell>
          <cell r="BE9">
            <v>12601.88</v>
          </cell>
          <cell r="BF9">
            <v>658.12</v>
          </cell>
          <cell r="BG9">
            <v>11943.74</v>
          </cell>
        </row>
        <row r="10">
          <cell r="B10">
            <v>560669.7</v>
          </cell>
          <cell r="C10">
            <v>28033.49</v>
          </cell>
          <cell r="D10">
            <v>532636.2</v>
          </cell>
          <cell r="G10">
            <v>479525.67</v>
          </cell>
          <cell r="H10">
            <v>23976.29</v>
          </cell>
          <cell r="I10">
            <v>455549.36</v>
          </cell>
          <cell r="L10">
            <v>394505.14</v>
          </cell>
          <cell r="M10">
            <v>19725.25</v>
          </cell>
          <cell r="N10">
            <v>374779.88</v>
          </cell>
          <cell r="Q10">
            <v>307009.36</v>
          </cell>
          <cell r="R10">
            <v>15350.46</v>
          </cell>
          <cell r="S10">
            <v>291658.88</v>
          </cell>
          <cell r="V10">
            <v>289385.78</v>
          </cell>
          <cell r="W10">
            <v>15474.91</v>
          </cell>
          <cell r="X10">
            <v>273910.86</v>
          </cell>
          <cell r="AA10">
            <v>228051.83</v>
          </cell>
          <cell r="AB10">
            <v>12372.23</v>
          </cell>
          <cell r="AC10">
            <v>215679.58</v>
          </cell>
          <cell r="AF10">
            <v>301724.1</v>
          </cell>
          <cell r="AG10">
            <v>16120.31</v>
          </cell>
          <cell r="AH10">
            <v>285603.78</v>
          </cell>
          <cell r="AK10">
            <v>255409.81</v>
          </cell>
          <cell r="AL10">
            <v>13789.86</v>
          </cell>
          <cell r="AM10">
            <v>241619.94</v>
          </cell>
          <cell r="AP10">
            <v>257208.67</v>
          </cell>
          <cell r="AQ10">
            <v>13884.73</v>
          </cell>
          <cell r="AR10">
            <v>243323.93</v>
          </cell>
          <cell r="AU10">
            <v>492258.32</v>
          </cell>
          <cell r="AV10">
            <v>25627.04</v>
          </cell>
          <cell r="AW10">
            <v>466631.27</v>
          </cell>
          <cell r="AZ10">
            <v>457901.16</v>
          </cell>
          <cell r="BA10">
            <v>24026.38</v>
          </cell>
          <cell r="BB10">
            <v>433874.76</v>
          </cell>
          <cell r="BE10">
            <v>571818.34</v>
          </cell>
          <cell r="BF10">
            <v>29673.94</v>
          </cell>
          <cell r="BG10">
            <v>542144.4</v>
          </cell>
        </row>
        <row r="11">
          <cell r="B11">
            <v>64240.03</v>
          </cell>
          <cell r="C11">
            <v>3212</v>
          </cell>
          <cell r="D11">
            <v>61028.02</v>
          </cell>
          <cell r="G11">
            <v>44674.27</v>
          </cell>
          <cell r="H11">
            <v>2233.71</v>
          </cell>
          <cell r="I11">
            <v>42440.54</v>
          </cell>
          <cell r="L11">
            <v>37546.67</v>
          </cell>
          <cell r="M11">
            <v>1877.34</v>
          </cell>
          <cell r="N11">
            <v>35669.33</v>
          </cell>
          <cell r="Q11">
            <v>23231.14</v>
          </cell>
          <cell r="R11">
            <v>1161.55</v>
          </cell>
          <cell r="S11">
            <v>22069.58</v>
          </cell>
          <cell r="V11">
            <v>22233.24</v>
          </cell>
          <cell r="W11">
            <v>1259.89</v>
          </cell>
          <cell r="X11">
            <v>20973.34</v>
          </cell>
          <cell r="AA11">
            <v>17634.75</v>
          </cell>
          <cell r="AB11">
            <v>1021.76</v>
          </cell>
          <cell r="AC11">
            <v>16612.98</v>
          </cell>
          <cell r="AF11">
            <v>25600.52</v>
          </cell>
          <cell r="AG11">
            <v>1418.49</v>
          </cell>
          <cell r="AH11">
            <v>24182.01</v>
          </cell>
          <cell r="AK11">
            <v>20121.75</v>
          </cell>
          <cell r="AL11">
            <v>1145.44</v>
          </cell>
          <cell r="AM11">
            <v>18976.29</v>
          </cell>
          <cell r="AP11">
            <v>23819.32</v>
          </cell>
          <cell r="AQ11">
            <v>1318.72</v>
          </cell>
          <cell r="AR11">
            <v>22500.6</v>
          </cell>
          <cell r="AU11">
            <v>43218.61</v>
          </cell>
          <cell r="AV11">
            <v>2289.89</v>
          </cell>
          <cell r="AW11">
            <v>40928.71</v>
          </cell>
          <cell r="AZ11">
            <v>36273.96</v>
          </cell>
          <cell r="BA11">
            <v>1947.32</v>
          </cell>
          <cell r="BB11">
            <v>34326.63</v>
          </cell>
          <cell r="BE11">
            <v>44599.43</v>
          </cell>
          <cell r="BF11">
            <v>2357.22</v>
          </cell>
          <cell r="BG11">
            <v>42242.2</v>
          </cell>
        </row>
        <row r="12">
          <cell r="B12">
            <v>152804.46</v>
          </cell>
          <cell r="C12">
            <v>7640.22</v>
          </cell>
          <cell r="D12">
            <v>145164.23</v>
          </cell>
          <cell r="G12">
            <v>148919.14</v>
          </cell>
          <cell r="H12">
            <v>7445.96</v>
          </cell>
          <cell r="I12">
            <v>141473.18</v>
          </cell>
          <cell r="L12">
            <v>136068.67</v>
          </cell>
          <cell r="M12">
            <v>6803.43</v>
          </cell>
          <cell r="N12">
            <v>129265.22</v>
          </cell>
          <cell r="Q12">
            <v>87104.98</v>
          </cell>
          <cell r="R12">
            <v>4355.24</v>
          </cell>
          <cell r="S12">
            <v>82749.72</v>
          </cell>
          <cell r="V12">
            <v>78488.19</v>
          </cell>
          <cell r="W12">
            <v>4166.75</v>
          </cell>
          <cell r="X12">
            <v>74321.44</v>
          </cell>
          <cell r="AA12">
            <v>62896.81</v>
          </cell>
          <cell r="AB12">
            <v>3348.25</v>
          </cell>
          <cell r="AC12">
            <v>59548.55</v>
          </cell>
          <cell r="AF12">
            <v>107682</v>
          </cell>
          <cell r="AG12">
            <v>5620.06</v>
          </cell>
          <cell r="AH12">
            <v>102061.92</v>
          </cell>
          <cell r="AK12">
            <v>62932.66</v>
          </cell>
          <cell r="AL12">
            <v>3371.05</v>
          </cell>
          <cell r="AM12">
            <v>59561.6</v>
          </cell>
          <cell r="AP12">
            <v>76422.13</v>
          </cell>
          <cell r="AQ12">
            <v>4053.87</v>
          </cell>
          <cell r="AR12">
            <v>72368.26</v>
          </cell>
          <cell r="AU12">
            <v>145686.37</v>
          </cell>
          <cell r="AV12">
            <v>7505.93</v>
          </cell>
          <cell r="AW12">
            <v>138180.43</v>
          </cell>
          <cell r="AZ12">
            <v>122596.05</v>
          </cell>
          <cell r="BA12">
            <v>6396.17</v>
          </cell>
          <cell r="BB12">
            <v>116199.87</v>
          </cell>
          <cell r="BE12">
            <v>136275.03</v>
          </cell>
          <cell r="BF12">
            <v>7054.64</v>
          </cell>
          <cell r="BG12">
            <v>129220.37</v>
          </cell>
        </row>
        <row r="13">
          <cell r="B13">
            <v>1563245.56</v>
          </cell>
          <cell r="C13">
            <v>78162.27</v>
          </cell>
          <cell r="D13">
            <v>1485083.28</v>
          </cell>
          <cell r="G13">
            <v>0</v>
          </cell>
          <cell r="H13">
            <v>0</v>
          </cell>
          <cell r="I13">
            <v>0</v>
          </cell>
          <cell r="L13">
            <v>1208176.87</v>
          </cell>
          <cell r="M13">
            <v>60408.84</v>
          </cell>
          <cell r="N13">
            <v>1147768.02</v>
          </cell>
          <cell r="Q13">
            <v>939460.89</v>
          </cell>
          <cell r="R13">
            <v>46973.04</v>
          </cell>
          <cell r="S13">
            <v>892487.83</v>
          </cell>
          <cell r="V13">
            <v>831721.24</v>
          </cell>
          <cell r="W13">
            <v>44661.47</v>
          </cell>
          <cell r="X13">
            <v>787059.75</v>
          </cell>
          <cell r="AA13">
            <v>699358.11</v>
          </cell>
          <cell r="AB13">
            <v>37909.08</v>
          </cell>
          <cell r="AC13">
            <v>661449.02</v>
          </cell>
          <cell r="AF13">
            <v>807857.39</v>
          </cell>
          <cell r="AG13">
            <v>43551.68</v>
          </cell>
          <cell r="AH13">
            <v>764305.7</v>
          </cell>
          <cell r="AK13">
            <v>719790.27</v>
          </cell>
          <cell r="AL13">
            <v>39020.54</v>
          </cell>
          <cell r="AM13">
            <v>680769.73</v>
          </cell>
          <cell r="AP13">
            <v>801821.24</v>
          </cell>
          <cell r="AQ13">
            <v>43020.24</v>
          </cell>
          <cell r="AR13">
            <v>758800.98</v>
          </cell>
          <cell r="AU13">
            <v>1420534.94</v>
          </cell>
          <cell r="AV13">
            <v>73960.3</v>
          </cell>
          <cell r="AW13">
            <v>1346574.63</v>
          </cell>
          <cell r="AZ13">
            <v>1392735.23</v>
          </cell>
          <cell r="BA13">
            <v>72806.51</v>
          </cell>
          <cell r="BB13">
            <v>1319928.71</v>
          </cell>
          <cell r="BE13">
            <v>1631645.62</v>
          </cell>
          <cell r="BF13">
            <v>84695.59</v>
          </cell>
          <cell r="BG13">
            <v>1546950.01</v>
          </cell>
        </row>
        <row r="14">
          <cell r="B14">
            <v>38751.54</v>
          </cell>
          <cell r="C14">
            <v>1937.58</v>
          </cell>
          <cell r="D14">
            <v>36813.95</v>
          </cell>
          <cell r="G14">
            <v>27179.58</v>
          </cell>
          <cell r="H14">
            <v>1358.98</v>
          </cell>
          <cell r="I14">
            <v>25820.59</v>
          </cell>
          <cell r="L14">
            <v>25827.3</v>
          </cell>
          <cell r="M14">
            <v>1291.37</v>
          </cell>
          <cell r="N14">
            <v>24535.93</v>
          </cell>
          <cell r="Q14">
            <v>16514.97</v>
          </cell>
          <cell r="R14">
            <v>825.74</v>
          </cell>
          <cell r="S14">
            <v>15689.22</v>
          </cell>
          <cell r="V14">
            <v>17523.67</v>
          </cell>
          <cell r="W14">
            <v>959.69</v>
          </cell>
          <cell r="X14">
            <v>16563.96</v>
          </cell>
          <cell r="AA14">
            <v>18342.2</v>
          </cell>
          <cell r="AB14">
            <v>1007.88</v>
          </cell>
          <cell r="AC14">
            <v>17334.31</v>
          </cell>
          <cell r="AF14">
            <v>21090.53</v>
          </cell>
          <cell r="AG14">
            <v>1146.07</v>
          </cell>
          <cell r="AH14">
            <v>19944.46</v>
          </cell>
          <cell r="AK14">
            <v>14172.89</v>
          </cell>
          <cell r="AL14">
            <v>791.36</v>
          </cell>
          <cell r="AM14">
            <v>13381.52</v>
          </cell>
          <cell r="AP14">
            <v>14780.18</v>
          </cell>
          <cell r="AQ14">
            <v>810.31</v>
          </cell>
          <cell r="AR14">
            <v>13969.85</v>
          </cell>
          <cell r="AU14">
            <v>43364.5</v>
          </cell>
          <cell r="AV14">
            <v>2252.15</v>
          </cell>
          <cell r="AW14">
            <v>41112.33</v>
          </cell>
          <cell r="AZ14">
            <v>30096.34</v>
          </cell>
          <cell r="BA14">
            <v>1589.97</v>
          </cell>
          <cell r="BB14">
            <v>28506.36</v>
          </cell>
          <cell r="BE14">
            <v>46461.34</v>
          </cell>
          <cell r="BF14">
            <v>2403.89</v>
          </cell>
          <cell r="BG14">
            <v>44057.43</v>
          </cell>
        </row>
        <row r="15">
          <cell r="B15">
            <v>152901.33</v>
          </cell>
          <cell r="C15">
            <v>7645.07</v>
          </cell>
          <cell r="D15">
            <v>145256.26</v>
          </cell>
          <cell r="G15">
            <v>155064.86</v>
          </cell>
          <cell r="H15">
            <v>7753.24</v>
          </cell>
          <cell r="I15">
            <v>147311.61</v>
          </cell>
          <cell r="L15">
            <v>134959.59</v>
          </cell>
          <cell r="M15">
            <v>6747.98</v>
          </cell>
          <cell r="N15">
            <v>128211.61</v>
          </cell>
          <cell r="Q15">
            <v>85901.11</v>
          </cell>
          <cell r="R15">
            <v>4295.05</v>
          </cell>
          <cell r="S15">
            <v>81606.05</v>
          </cell>
          <cell r="V15">
            <v>89543.32</v>
          </cell>
          <cell r="W15">
            <v>4843.27</v>
          </cell>
          <cell r="X15">
            <v>84700.04</v>
          </cell>
          <cell r="AA15">
            <v>67182.98</v>
          </cell>
          <cell r="AB15">
            <v>3686.21</v>
          </cell>
          <cell r="AC15">
            <v>63496.76</v>
          </cell>
          <cell r="AF15">
            <v>92315.76</v>
          </cell>
          <cell r="AG15">
            <v>4978.28</v>
          </cell>
          <cell r="AH15">
            <v>87337.47</v>
          </cell>
          <cell r="AK15">
            <v>74714.17</v>
          </cell>
          <cell r="AL15">
            <v>4079.64</v>
          </cell>
          <cell r="AM15">
            <v>70634.52</v>
          </cell>
          <cell r="AP15">
            <v>79910.72</v>
          </cell>
          <cell r="AQ15">
            <v>4341.1</v>
          </cell>
          <cell r="AR15">
            <v>75569.61</v>
          </cell>
          <cell r="AU15">
            <v>142130.48</v>
          </cell>
          <cell r="AV15">
            <v>7457.86</v>
          </cell>
          <cell r="AW15">
            <v>134672.61</v>
          </cell>
          <cell r="AZ15">
            <v>121186.14</v>
          </cell>
          <cell r="BA15">
            <v>6420.34</v>
          </cell>
          <cell r="BB15">
            <v>114765.79</v>
          </cell>
          <cell r="BE15">
            <v>168467.46</v>
          </cell>
          <cell r="BF15">
            <v>8777.8</v>
          </cell>
          <cell r="BG15">
            <v>159689.65</v>
          </cell>
        </row>
        <row r="16">
          <cell r="B16">
            <v>250720</v>
          </cell>
          <cell r="C16">
            <v>12536</v>
          </cell>
          <cell r="D16">
            <v>238184</v>
          </cell>
          <cell r="G16">
            <v>223647.87</v>
          </cell>
          <cell r="H16">
            <v>11182.39</v>
          </cell>
          <cell r="I16">
            <v>212465.47</v>
          </cell>
          <cell r="L16">
            <v>0</v>
          </cell>
          <cell r="M16">
            <v>0</v>
          </cell>
          <cell r="N16">
            <v>0</v>
          </cell>
          <cell r="Q16">
            <v>154742.7</v>
          </cell>
          <cell r="R16">
            <v>7737.13</v>
          </cell>
          <cell r="S16">
            <v>147005.56</v>
          </cell>
          <cell r="V16">
            <v>134659.29</v>
          </cell>
          <cell r="W16">
            <v>7331.66</v>
          </cell>
          <cell r="X16">
            <v>127327.61</v>
          </cell>
          <cell r="AA16">
            <v>120858.59</v>
          </cell>
          <cell r="AB16">
            <v>6621.27</v>
          </cell>
          <cell r="AC16">
            <v>114237.3</v>
          </cell>
          <cell r="AF16">
            <v>143968.55</v>
          </cell>
          <cell r="AG16">
            <v>7810.14</v>
          </cell>
          <cell r="AH16">
            <v>136158.4</v>
          </cell>
          <cell r="AK16">
            <v>117158.48</v>
          </cell>
          <cell r="AL16">
            <v>6465.52</v>
          </cell>
          <cell r="AM16">
            <v>110692.94</v>
          </cell>
          <cell r="AP16">
            <v>121704.54</v>
          </cell>
          <cell r="AQ16">
            <v>6669.55</v>
          </cell>
          <cell r="AR16">
            <v>115034.99</v>
          </cell>
          <cell r="AU16">
            <v>207182.5</v>
          </cell>
          <cell r="AV16">
            <v>10942.8</v>
          </cell>
          <cell r="AW16">
            <v>196239.68</v>
          </cell>
          <cell r="AZ16">
            <v>233606.03</v>
          </cell>
          <cell r="BA16">
            <v>12305.94</v>
          </cell>
          <cell r="BB16">
            <v>221300.07</v>
          </cell>
          <cell r="BE16">
            <v>267862.64</v>
          </cell>
          <cell r="BF16">
            <v>14014.4</v>
          </cell>
          <cell r="BG16">
            <v>253848.22</v>
          </cell>
        </row>
        <row r="17">
          <cell r="B17">
            <v>20224.05</v>
          </cell>
          <cell r="C17">
            <v>1011.2</v>
          </cell>
          <cell r="D17">
            <v>19212.84</v>
          </cell>
          <cell r="G17">
            <v>16657.08</v>
          </cell>
          <cell r="H17">
            <v>832.85</v>
          </cell>
          <cell r="I17">
            <v>15824.23</v>
          </cell>
          <cell r="L17">
            <v>13549.57</v>
          </cell>
          <cell r="M17">
            <v>677.48</v>
          </cell>
          <cell r="N17">
            <v>12872.07</v>
          </cell>
          <cell r="Q17">
            <v>6684.37</v>
          </cell>
          <cell r="R17">
            <v>334.21</v>
          </cell>
          <cell r="S17">
            <v>6350.15</v>
          </cell>
          <cell r="V17">
            <v>7057.06</v>
          </cell>
          <cell r="W17">
            <v>376.69</v>
          </cell>
          <cell r="X17">
            <v>6680.36</v>
          </cell>
          <cell r="AA17">
            <v>3832.98</v>
          </cell>
          <cell r="AB17">
            <v>218.51</v>
          </cell>
          <cell r="AC17">
            <v>3614.47</v>
          </cell>
          <cell r="AF17">
            <v>6523.19</v>
          </cell>
          <cell r="AG17">
            <v>361.34</v>
          </cell>
          <cell r="AH17">
            <v>6161.85</v>
          </cell>
          <cell r="AK17">
            <v>7774.15</v>
          </cell>
          <cell r="AL17">
            <v>417.22</v>
          </cell>
          <cell r="AM17">
            <v>7356.91</v>
          </cell>
          <cell r="AP17">
            <v>7032.59</v>
          </cell>
          <cell r="AQ17">
            <v>377.79</v>
          </cell>
          <cell r="AR17">
            <v>6654.79</v>
          </cell>
          <cell r="AU17">
            <v>13043.76</v>
          </cell>
          <cell r="AV17">
            <v>679.58</v>
          </cell>
          <cell r="AW17">
            <v>12364.16</v>
          </cell>
          <cell r="AZ17">
            <v>12468.57</v>
          </cell>
          <cell r="BA17">
            <v>649.51</v>
          </cell>
          <cell r="BB17">
            <v>11819.05</v>
          </cell>
          <cell r="BE17">
            <v>21732.03</v>
          </cell>
          <cell r="BF17">
            <v>1102.12</v>
          </cell>
          <cell r="BG17">
            <v>20629.9</v>
          </cell>
        </row>
        <row r="18">
          <cell r="B18">
            <v>974029.82</v>
          </cell>
          <cell r="C18">
            <v>48701.49</v>
          </cell>
          <cell r="D18">
            <v>925328.33</v>
          </cell>
          <cell r="G18">
            <v>782384.82</v>
          </cell>
          <cell r="H18">
            <v>39119.25</v>
          </cell>
          <cell r="I18">
            <v>743265.56</v>
          </cell>
          <cell r="L18">
            <v>0</v>
          </cell>
          <cell r="M18">
            <v>0</v>
          </cell>
          <cell r="N18">
            <v>0</v>
          </cell>
          <cell r="Q18">
            <v>614103.77</v>
          </cell>
          <cell r="R18">
            <v>30705.18</v>
          </cell>
          <cell r="S18">
            <v>583398.58</v>
          </cell>
          <cell r="V18">
            <v>477827.26</v>
          </cell>
          <cell r="W18">
            <v>25987.23</v>
          </cell>
          <cell r="X18">
            <v>451840.02</v>
          </cell>
          <cell r="AA18">
            <v>414189.87</v>
          </cell>
          <cell r="AB18">
            <v>22747.45</v>
          </cell>
          <cell r="AC18">
            <v>391442.42</v>
          </cell>
          <cell r="AF18">
            <v>501745.27</v>
          </cell>
          <cell r="AG18">
            <v>27213.38</v>
          </cell>
          <cell r="AH18">
            <v>474531.87</v>
          </cell>
          <cell r="AK18">
            <v>419390.19</v>
          </cell>
          <cell r="AL18">
            <v>23028.76</v>
          </cell>
          <cell r="AM18">
            <v>396361.41</v>
          </cell>
          <cell r="AP18">
            <v>443147.86</v>
          </cell>
          <cell r="AQ18">
            <v>24200.03</v>
          </cell>
          <cell r="AR18">
            <v>418947.83</v>
          </cell>
          <cell r="AU18">
            <v>970635.46</v>
          </cell>
          <cell r="AV18">
            <v>50530.94</v>
          </cell>
          <cell r="AW18">
            <v>920104.51</v>
          </cell>
          <cell r="AZ18">
            <v>871566.81</v>
          </cell>
          <cell r="BA18">
            <v>45691.65</v>
          </cell>
          <cell r="BB18">
            <v>825875.16</v>
          </cell>
          <cell r="BE18">
            <v>1026818.4</v>
          </cell>
          <cell r="BF18">
            <v>53289.62</v>
          </cell>
          <cell r="BG18">
            <v>973528.77</v>
          </cell>
        </row>
        <row r="19">
          <cell r="B19">
            <v>179950.77</v>
          </cell>
          <cell r="C19">
            <v>8997.54</v>
          </cell>
          <cell r="D19">
            <v>170953.23</v>
          </cell>
          <cell r="G19">
            <v>152425.49</v>
          </cell>
          <cell r="H19">
            <v>7621.28</v>
          </cell>
          <cell r="I19">
            <v>144804.19</v>
          </cell>
          <cell r="L19">
            <v>132664.93</v>
          </cell>
          <cell r="M19">
            <v>6633.24</v>
          </cell>
          <cell r="N19">
            <v>126031.68</v>
          </cell>
          <cell r="Q19">
            <v>101386.93</v>
          </cell>
          <cell r="R19">
            <v>5069.34</v>
          </cell>
          <cell r="S19">
            <v>96317.59</v>
          </cell>
          <cell r="V19">
            <v>86466.81</v>
          </cell>
          <cell r="W19">
            <v>4746.62</v>
          </cell>
          <cell r="X19">
            <v>81720.18</v>
          </cell>
          <cell r="AA19">
            <v>78333.15</v>
          </cell>
          <cell r="AB19">
            <v>4373.67</v>
          </cell>
          <cell r="AC19">
            <v>73959.47</v>
          </cell>
          <cell r="AF19">
            <v>102025.31</v>
          </cell>
          <cell r="AG19">
            <v>5579.79</v>
          </cell>
          <cell r="AH19">
            <v>96445.5</v>
          </cell>
          <cell r="AK19">
            <v>75520.76</v>
          </cell>
          <cell r="AL19">
            <v>4214.56</v>
          </cell>
          <cell r="AM19">
            <v>71306.18</v>
          </cell>
          <cell r="AP19">
            <v>87486.19</v>
          </cell>
          <cell r="AQ19">
            <v>4830.04</v>
          </cell>
          <cell r="AR19">
            <v>82656.15</v>
          </cell>
          <cell r="AU19">
            <v>178978.23</v>
          </cell>
          <cell r="AV19">
            <v>9404</v>
          </cell>
          <cell r="AW19">
            <v>169574.22</v>
          </cell>
          <cell r="AZ19">
            <v>142997.17</v>
          </cell>
          <cell r="BA19">
            <v>7640.15</v>
          </cell>
          <cell r="BB19">
            <v>135357.01</v>
          </cell>
          <cell r="BE19">
            <v>182372.48</v>
          </cell>
          <cell r="BF19">
            <v>9569.6</v>
          </cell>
          <cell r="BG19">
            <v>172802.87</v>
          </cell>
        </row>
        <row r="20">
          <cell r="B20">
            <v>92552.2</v>
          </cell>
          <cell r="C20">
            <v>4627.61</v>
          </cell>
          <cell r="D20">
            <v>87924.57</v>
          </cell>
          <cell r="G20">
            <v>65297.14</v>
          </cell>
          <cell r="H20">
            <v>3264.86</v>
          </cell>
          <cell r="I20">
            <v>62032.27</v>
          </cell>
          <cell r="L20">
            <v>52765.37</v>
          </cell>
          <cell r="M20">
            <v>2638.27</v>
          </cell>
          <cell r="N20">
            <v>50127.09</v>
          </cell>
          <cell r="Q20">
            <v>0</v>
          </cell>
          <cell r="R20">
            <v>0</v>
          </cell>
          <cell r="S20">
            <v>0</v>
          </cell>
          <cell r="V20">
            <v>40937.17</v>
          </cell>
          <cell r="W20">
            <v>2225.03</v>
          </cell>
          <cell r="X20">
            <v>38712.13</v>
          </cell>
          <cell r="AA20">
            <v>32188.61</v>
          </cell>
          <cell r="AB20">
            <v>1774.49</v>
          </cell>
          <cell r="AC20">
            <v>30414.11</v>
          </cell>
          <cell r="AF20">
            <v>38142.7</v>
          </cell>
          <cell r="AG20">
            <v>2050.8</v>
          </cell>
          <cell r="AH20">
            <v>36091.9</v>
          </cell>
          <cell r="AK20">
            <v>38649.24</v>
          </cell>
          <cell r="AL20">
            <v>2108.98</v>
          </cell>
          <cell r="AM20">
            <v>36540.24</v>
          </cell>
          <cell r="AP20">
            <v>40995.16</v>
          </cell>
          <cell r="AQ20">
            <v>2240.2</v>
          </cell>
          <cell r="AR20">
            <v>38754.94</v>
          </cell>
          <cell r="AU20">
            <v>77501.79</v>
          </cell>
          <cell r="AV20">
            <v>4059.21</v>
          </cell>
          <cell r="AW20">
            <v>73442.57</v>
          </cell>
          <cell r="AZ20">
            <v>67837.54</v>
          </cell>
          <cell r="BA20">
            <v>3566.9</v>
          </cell>
          <cell r="BB20">
            <v>64270.63</v>
          </cell>
          <cell r="BE20">
            <v>81066.17</v>
          </cell>
          <cell r="BF20">
            <v>4202.34</v>
          </cell>
          <cell r="BG20">
            <v>76863.82</v>
          </cell>
        </row>
        <row r="21">
          <cell r="B21">
            <v>42117.59</v>
          </cell>
          <cell r="C21">
            <v>2105.88</v>
          </cell>
          <cell r="D21">
            <v>40011.69</v>
          </cell>
          <cell r="G21">
            <v>48324.33</v>
          </cell>
          <cell r="H21">
            <v>2416.22</v>
          </cell>
          <cell r="I21">
            <v>45908.1</v>
          </cell>
          <cell r="L21">
            <v>39475.89</v>
          </cell>
          <cell r="M21">
            <v>1973.8</v>
          </cell>
          <cell r="N21">
            <v>37502.08</v>
          </cell>
          <cell r="Q21">
            <v>34100.37</v>
          </cell>
          <cell r="R21">
            <v>1705.02</v>
          </cell>
          <cell r="S21">
            <v>32395.35</v>
          </cell>
          <cell r="V21">
            <v>15996.94</v>
          </cell>
          <cell r="W21">
            <v>896.77</v>
          </cell>
          <cell r="X21">
            <v>15100.15</v>
          </cell>
          <cell r="AA21">
            <v>21592.23</v>
          </cell>
          <cell r="AB21">
            <v>1174.64</v>
          </cell>
          <cell r="AC21">
            <v>20417.58</v>
          </cell>
          <cell r="AF21">
            <v>23431.89</v>
          </cell>
          <cell r="AG21">
            <v>1272.19</v>
          </cell>
          <cell r="AH21">
            <v>22159.69</v>
          </cell>
          <cell r="AK21">
            <v>18066.68</v>
          </cell>
          <cell r="AL21">
            <v>1001.72</v>
          </cell>
          <cell r="AM21">
            <v>17064.96</v>
          </cell>
          <cell r="AP21">
            <v>23106.33</v>
          </cell>
          <cell r="AQ21">
            <v>1244.41</v>
          </cell>
          <cell r="AR21">
            <v>21861.91</v>
          </cell>
          <cell r="AU21">
            <v>36732.38</v>
          </cell>
          <cell r="AV21">
            <v>1920.15</v>
          </cell>
          <cell r="AW21">
            <v>34812.22</v>
          </cell>
          <cell r="AZ21">
            <v>46602.82</v>
          </cell>
          <cell r="BA21">
            <v>2424.92</v>
          </cell>
          <cell r="BB21">
            <v>44177.89</v>
          </cell>
          <cell r="BE21">
            <v>48468.9</v>
          </cell>
          <cell r="BF21">
            <v>2523.36</v>
          </cell>
          <cell r="BG21">
            <v>45945.54</v>
          </cell>
        </row>
        <row r="22">
          <cell r="B22">
            <v>5591656.21</v>
          </cell>
          <cell r="C22">
            <v>279582.81</v>
          </cell>
          <cell r="D22">
            <v>5312073.39</v>
          </cell>
          <cell r="G22">
            <v>4518197.06</v>
          </cell>
          <cell r="H22">
            <v>225909.86</v>
          </cell>
          <cell r="I22">
            <v>4292287.2</v>
          </cell>
          <cell r="L22">
            <v>3075090.12</v>
          </cell>
          <cell r="M22">
            <v>153754.51</v>
          </cell>
          <cell r="N22">
            <v>2921335.61</v>
          </cell>
          <cell r="Q22">
            <v>3141758.32</v>
          </cell>
          <cell r="R22">
            <v>157087.92</v>
          </cell>
          <cell r="S22">
            <v>2984670.4</v>
          </cell>
          <cell r="V22">
            <v>0</v>
          </cell>
          <cell r="W22">
            <v>0</v>
          </cell>
          <cell r="X22">
            <v>0</v>
          </cell>
          <cell r="AA22">
            <v>2221906.24</v>
          </cell>
          <cell r="AB22">
            <v>119072.56</v>
          </cell>
          <cell r="AC22">
            <v>2102833.68</v>
          </cell>
          <cell r="AF22">
            <v>2720879.26</v>
          </cell>
          <cell r="AG22">
            <v>145006.4</v>
          </cell>
          <cell r="AH22">
            <v>2575872.84</v>
          </cell>
          <cell r="AK22">
            <v>2183730.47</v>
          </cell>
          <cell r="AL22">
            <v>117768.51</v>
          </cell>
          <cell r="AM22">
            <v>2065961.95</v>
          </cell>
          <cell r="AP22">
            <v>2270377.49</v>
          </cell>
          <cell r="AQ22">
            <v>121079.4</v>
          </cell>
          <cell r="AR22">
            <v>2149298.09</v>
          </cell>
          <cell r="AU22">
            <v>4860641.67</v>
          </cell>
          <cell r="AV22">
            <v>250631.13</v>
          </cell>
          <cell r="AW22">
            <v>4610010.53</v>
          </cell>
          <cell r="AZ22">
            <v>4640057.46</v>
          </cell>
          <cell r="BA22">
            <v>240101.83</v>
          </cell>
          <cell r="BB22">
            <v>4399955.62</v>
          </cell>
          <cell r="BE22">
            <v>5815629.32</v>
          </cell>
          <cell r="BF22">
            <v>298266.4</v>
          </cell>
          <cell r="BG22">
            <v>5517362.92</v>
          </cell>
        </row>
        <row r="23">
          <cell r="B23">
            <v>136075.25</v>
          </cell>
          <cell r="C23">
            <v>6803.77</v>
          </cell>
          <cell r="D23">
            <v>129271.47</v>
          </cell>
          <cell r="G23">
            <v>118832.84</v>
          </cell>
          <cell r="H23">
            <v>5941.65</v>
          </cell>
          <cell r="I23">
            <v>112891.18</v>
          </cell>
          <cell r="L23">
            <v>0</v>
          </cell>
          <cell r="M23">
            <v>0</v>
          </cell>
          <cell r="N23">
            <v>0</v>
          </cell>
          <cell r="Q23">
            <v>86397.61</v>
          </cell>
          <cell r="R23">
            <v>4319.88</v>
          </cell>
          <cell r="S23">
            <v>82077.72</v>
          </cell>
          <cell r="V23">
            <v>79198.82</v>
          </cell>
          <cell r="W23">
            <v>4332.96</v>
          </cell>
          <cell r="X23">
            <v>74865.85</v>
          </cell>
          <cell r="AA23">
            <v>56028.59</v>
          </cell>
          <cell r="AB23">
            <v>3168.19</v>
          </cell>
          <cell r="AC23">
            <v>52860.39</v>
          </cell>
          <cell r="AF23">
            <v>72875.94</v>
          </cell>
          <cell r="AG23">
            <v>4022.84</v>
          </cell>
          <cell r="AH23">
            <v>68853.08</v>
          </cell>
          <cell r="AK23">
            <v>60789.46</v>
          </cell>
          <cell r="AL23">
            <v>3424.3</v>
          </cell>
          <cell r="AM23">
            <v>57365.15</v>
          </cell>
          <cell r="AP23">
            <v>68806.92</v>
          </cell>
          <cell r="AQ23">
            <v>3813.95</v>
          </cell>
          <cell r="AR23">
            <v>64992.95</v>
          </cell>
          <cell r="AU23">
            <v>117018.2</v>
          </cell>
          <cell r="AV23">
            <v>6201.87</v>
          </cell>
          <cell r="AW23">
            <v>110816.32</v>
          </cell>
          <cell r="AZ23">
            <v>130745.41</v>
          </cell>
          <cell r="BA23">
            <v>6893.01</v>
          </cell>
          <cell r="BB23">
            <v>123852.4</v>
          </cell>
          <cell r="BE23">
            <v>156380.58</v>
          </cell>
          <cell r="BF23">
            <v>8201.08</v>
          </cell>
          <cell r="BG23">
            <v>148179.48</v>
          </cell>
        </row>
        <row r="24">
          <cell r="B24">
            <v>52484.37</v>
          </cell>
          <cell r="C24">
            <v>2624.22</v>
          </cell>
          <cell r="D24">
            <v>49860.14</v>
          </cell>
          <cell r="G24">
            <v>47382.69</v>
          </cell>
          <cell r="H24">
            <v>2369.13</v>
          </cell>
          <cell r="I24">
            <v>45013.56</v>
          </cell>
          <cell r="L24">
            <v>34161.76</v>
          </cell>
          <cell r="M24">
            <v>1708.09</v>
          </cell>
          <cell r="N24">
            <v>32453.65</v>
          </cell>
          <cell r="Q24">
            <v>0</v>
          </cell>
          <cell r="R24">
            <v>0</v>
          </cell>
          <cell r="S24">
            <v>0</v>
          </cell>
          <cell r="V24">
            <v>29822.16</v>
          </cell>
          <cell r="W24">
            <v>1646.72</v>
          </cell>
          <cell r="X24">
            <v>28175.42</v>
          </cell>
          <cell r="AA24">
            <v>22275.68</v>
          </cell>
          <cell r="AB24">
            <v>1231.6</v>
          </cell>
          <cell r="AC24">
            <v>21044.06</v>
          </cell>
          <cell r="AF24">
            <v>35103.42</v>
          </cell>
          <cell r="AG24">
            <v>1893.16</v>
          </cell>
          <cell r="AH24">
            <v>33210.24</v>
          </cell>
          <cell r="AK24">
            <v>24636.25</v>
          </cell>
          <cell r="AL24">
            <v>1365.56</v>
          </cell>
          <cell r="AM24">
            <v>23270.68</v>
          </cell>
          <cell r="AP24">
            <v>25810.27</v>
          </cell>
          <cell r="AQ24">
            <v>1424.82</v>
          </cell>
          <cell r="AR24">
            <v>24385.45</v>
          </cell>
          <cell r="AU24">
            <v>43085.26</v>
          </cell>
          <cell r="AV24">
            <v>2278.92</v>
          </cell>
          <cell r="AW24">
            <v>40806.32</v>
          </cell>
          <cell r="AZ24">
            <v>45391.62</v>
          </cell>
          <cell r="BA24">
            <v>2414.93</v>
          </cell>
          <cell r="BB24">
            <v>42976.69</v>
          </cell>
          <cell r="BE24">
            <v>45497.17</v>
          </cell>
          <cell r="BF24">
            <v>2423.34</v>
          </cell>
          <cell r="BG24">
            <v>43073.82</v>
          </cell>
        </row>
        <row r="25">
          <cell r="B25">
            <v>403.79</v>
          </cell>
          <cell r="C25">
            <v>20.19</v>
          </cell>
          <cell r="D25">
            <v>383.6</v>
          </cell>
          <cell r="G25">
            <v>13662.8</v>
          </cell>
          <cell r="H25">
            <v>683.14</v>
          </cell>
          <cell r="I25">
            <v>12979.66</v>
          </cell>
          <cell r="L25">
            <v>12896.43</v>
          </cell>
          <cell r="M25">
            <v>644.82</v>
          </cell>
          <cell r="N25">
            <v>12251.6</v>
          </cell>
          <cell r="Q25">
            <v>17575.01</v>
          </cell>
          <cell r="R25">
            <v>878.74</v>
          </cell>
          <cell r="S25">
            <v>16696.26</v>
          </cell>
          <cell r="V25">
            <v>7686.61</v>
          </cell>
          <cell r="W25">
            <v>432.21</v>
          </cell>
          <cell r="X25">
            <v>7254.39</v>
          </cell>
          <cell r="AA25">
            <v>6076.32</v>
          </cell>
          <cell r="AB25">
            <v>348.53</v>
          </cell>
          <cell r="AC25">
            <v>5727.78</v>
          </cell>
          <cell r="AF25">
            <v>8119.87</v>
          </cell>
          <cell r="AG25">
            <v>457.23</v>
          </cell>
          <cell r="AH25">
            <v>7662.63</v>
          </cell>
          <cell r="AK25">
            <v>7641.79</v>
          </cell>
          <cell r="AL25">
            <v>436.09</v>
          </cell>
          <cell r="AM25">
            <v>7205.68</v>
          </cell>
          <cell r="AP25">
            <v>8392.97</v>
          </cell>
          <cell r="AQ25">
            <v>472.44</v>
          </cell>
          <cell r="AR25">
            <v>7920.53</v>
          </cell>
          <cell r="AU25">
            <v>11791.11</v>
          </cell>
          <cell r="AV25">
            <v>632.21</v>
          </cell>
          <cell r="AW25">
            <v>11158.9</v>
          </cell>
          <cell r="AZ25">
            <v>13611.4</v>
          </cell>
          <cell r="BA25">
            <v>732.31</v>
          </cell>
          <cell r="BB25">
            <v>12879.08</v>
          </cell>
          <cell r="BE25">
            <v>16699.38</v>
          </cell>
          <cell r="BF25">
            <v>885.45</v>
          </cell>
          <cell r="BG25">
            <v>15813.93</v>
          </cell>
        </row>
        <row r="26">
          <cell r="B26">
            <v>2914.82</v>
          </cell>
          <cell r="C26">
            <v>145.74</v>
          </cell>
          <cell r="D26">
            <v>2769.07</v>
          </cell>
          <cell r="G26">
            <v>123012.84</v>
          </cell>
          <cell r="H26">
            <v>6150.64</v>
          </cell>
          <cell r="I26">
            <v>116862.19</v>
          </cell>
          <cell r="L26">
            <v>109943.03</v>
          </cell>
          <cell r="M26">
            <v>5497.15</v>
          </cell>
          <cell r="N26">
            <v>104445.87</v>
          </cell>
          <cell r="Q26">
            <v>78329.35</v>
          </cell>
          <cell r="R26">
            <v>3916.46</v>
          </cell>
          <cell r="S26">
            <v>74412.87</v>
          </cell>
          <cell r="V26">
            <v>75884.4</v>
          </cell>
          <cell r="W26">
            <v>4023.08</v>
          </cell>
          <cell r="X26">
            <v>71861.31</v>
          </cell>
          <cell r="AA26">
            <v>50182.41</v>
          </cell>
          <cell r="AB26">
            <v>2732.43</v>
          </cell>
          <cell r="AC26">
            <v>47449.96</v>
          </cell>
          <cell r="AF26">
            <v>74476.68</v>
          </cell>
          <cell r="AG26">
            <v>3948.73</v>
          </cell>
          <cell r="AH26">
            <v>70527.94</v>
          </cell>
          <cell r="AK26">
            <v>69682.21</v>
          </cell>
          <cell r="AL26">
            <v>3702.24</v>
          </cell>
          <cell r="AM26">
            <v>65979.96</v>
          </cell>
          <cell r="AP26">
            <v>62365.75</v>
          </cell>
          <cell r="AQ26">
            <v>3334.1</v>
          </cell>
          <cell r="AR26">
            <v>59031.63</v>
          </cell>
          <cell r="AU26">
            <v>90186.71</v>
          </cell>
          <cell r="AV26">
            <v>4711.86</v>
          </cell>
          <cell r="AW26">
            <v>85474.84</v>
          </cell>
          <cell r="AZ26">
            <v>96680.69</v>
          </cell>
          <cell r="BA26">
            <v>5047.71</v>
          </cell>
          <cell r="BB26">
            <v>91632.97</v>
          </cell>
          <cell r="BE26">
            <v>113867.85</v>
          </cell>
          <cell r="BF26">
            <v>5922.58</v>
          </cell>
          <cell r="BG26">
            <v>107945.27</v>
          </cell>
        </row>
        <row r="27">
          <cell r="B27">
            <v>415904.53</v>
          </cell>
          <cell r="C27">
            <v>20795.23</v>
          </cell>
          <cell r="D27">
            <v>395109.29</v>
          </cell>
          <cell r="G27">
            <v>388222.88</v>
          </cell>
          <cell r="H27">
            <v>19411.14</v>
          </cell>
          <cell r="I27">
            <v>368811.72</v>
          </cell>
          <cell r="L27">
            <v>318337.32</v>
          </cell>
          <cell r="M27">
            <v>15916.87</v>
          </cell>
          <cell r="N27">
            <v>302420.43</v>
          </cell>
          <cell r="Q27">
            <v>236847.84</v>
          </cell>
          <cell r="R27">
            <v>11842.39</v>
          </cell>
          <cell r="S27">
            <v>225005.44</v>
          </cell>
          <cell r="V27">
            <v>226327.87</v>
          </cell>
          <cell r="W27">
            <v>12426.18</v>
          </cell>
          <cell r="X27">
            <v>213901.68</v>
          </cell>
          <cell r="AA27">
            <v>150551.04</v>
          </cell>
          <cell r="AB27">
            <v>8602.56</v>
          </cell>
          <cell r="AC27">
            <v>141948.48</v>
          </cell>
          <cell r="AF27">
            <v>223456.27</v>
          </cell>
          <cell r="AG27">
            <v>12295.07</v>
          </cell>
          <cell r="AH27">
            <v>211161.18</v>
          </cell>
          <cell r="AK27">
            <v>173101.18</v>
          </cell>
          <cell r="AL27">
            <v>9762.9</v>
          </cell>
          <cell r="AM27">
            <v>163338.28</v>
          </cell>
          <cell r="AP27">
            <v>179805.11</v>
          </cell>
          <cell r="AQ27">
            <v>10116.23</v>
          </cell>
          <cell r="AR27">
            <v>169688.87</v>
          </cell>
          <cell r="AU27">
            <v>415122.38</v>
          </cell>
          <cell r="AV27">
            <v>21897.64</v>
          </cell>
          <cell r="AW27">
            <v>393224.73</v>
          </cell>
          <cell r="AZ27">
            <v>408051.5</v>
          </cell>
          <cell r="BA27">
            <v>21651.43</v>
          </cell>
          <cell r="BB27">
            <v>386400.05</v>
          </cell>
          <cell r="BE27">
            <v>382869.75</v>
          </cell>
          <cell r="BF27">
            <v>20333.41</v>
          </cell>
          <cell r="BG27">
            <v>362536.33</v>
          </cell>
        </row>
        <row r="28">
          <cell r="B28">
            <v>12237.64</v>
          </cell>
          <cell r="C28">
            <v>611.88</v>
          </cell>
          <cell r="D28">
            <v>11625.75</v>
          </cell>
          <cell r="G28">
            <v>14323.09</v>
          </cell>
          <cell r="H28">
            <v>716.15</v>
          </cell>
          <cell r="I28">
            <v>13606.94</v>
          </cell>
          <cell r="L28">
            <v>9429.91</v>
          </cell>
          <cell r="M28">
            <v>471.5</v>
          </cell>
          <cell r="N28">
            <v>8958.4</v>
          </cell>
          <cell r="Q28">
            <v>5478.5</v>
          </cell>
          <cell r="R28">
            <v>273.92</v>
          </cell>
          <cell r="S28">
            <v>5204.56</v>
          </cell>
          <cell r="V28">
            <v>6699.34</v>
          </cell>
          <cell r="W28">
            <v>363.61</v>
          </cell>
          <cell r="X28">
            <v>6335.72</v>
          </cell>
          <cell r="AA28">
            <v>4161.5</v>
          </cell>
          <cell r="AB28">
            <v>233.05</v>
          </cell>
          <cell r="AC28">
            <v>3928.44</v>
          </cell>
          <cell r="AF28">
            <v>6639.35</v>
          </cell>
          <cell r="AG28">
            <v>358.38</v>
          </cell>
          <cell r="AH28">
            <v>6280.96</v>
          </cell>
          <cell r="AK28">
            <v>5144.69</v>
          </cell>
          <cell r="AL28">
            <v>273.11</v>
          </cell>
          <cell r="AM28">
            <v>4871.57</v>
          </cell>
          <cell r="AP28">
            <v>5553.45</v>
          </cell>
          <cell r="AQ28">
            <v>301.19</v>
          </cell>
          <cell r="AR28">
            <v>5252.26</v>
          </cell>
          <cell r="AU28">
            <v>13988.03</v>
          </cell>
          <cell r="AV28">
            <v>729.98</v>
          </cell>
          <cell r="AW28">
            <v>13258.05</v>
          </cell>
          <cell r="AZ28">
            <v>11868.08</v>
          </cell>
          <cell r="BA28">
            <v>627.41</v>
          </cell>
          <cell r="BB28">
            <v>11240.67</v>
          </cell>
          <cell r="BE28">
            <v>6272.81</v>
          </cell>
          <cell r="BF28">
            <v>348.67</v>
          </cell>
          <cell r="BG28">
            <v>5924.13</v>
          </cell>
        </row>
        <row r="29">
          <cell r="B29">
            <v>4960.56</v>
          </cell>
          <cell r="C29">
            <v>248.03</v>
          </cell>
          <cell r="D29">
            <v>4712.52</v>
          </cell>
          <cell r="G29">
            <v>1771.32</v>
          </cell>
          <cell r="H29">
            <v>88.57</v>
          </cell>
          <cell r="I29">
            <v>1682.74</v>
          </cell>
          <cell r="L29">
            <v>2567.08</v>
          </cell>
          <cell r="M29">
            <v>128.35</v>
          </cell>
          <cell r="N29">
            <v>2438.71</v>
          </cell>
          <cell r="Q29">
            <v>927.17</v>
          </cell>
          <cell r="R29">
            <v>46.36</v>
          </cell>
          <cell r="S29">
            <v>880.8</v>
          </cell>
          <cell r="V29">
            <v>756.41</v>
          </cell>
          <cell r="W29">
            <v>39.07</v>
          </cell>
          <cell r="X29">
            <v>717.34</v>
          </cell>
          <cell r="AA29">
            <v>993.51</v>
          </cell>
          <cell r="AB29">
            <v>52.18</v>
          </cell>
          <cell r="AC29">
            <v>941.31</v>
          </cell>
          <cell r="AF29">
            <v>1294.74</v>
          </cell>
          <cell r="AG29">
            <v>68.48</v>
          </cell>
          <cell r="AH29">
            <v>1226.26</v>
          </cell>
          <cell r="AK29">
            <v>952.79</v>
          </cell>
          <cell r="AL29">
            <v>49.86</v>
          </cell>
          <cell r="AM29">
            <v>902.93</v>
          </cell>
          <cell r="AP29">
            <v>1304.76</v>
          </cell>
          <cell r="AQ29">
            <v>68.51</v>
          </cell>
          <cell r="AR29">
            <v>1236.25</v>
          </cell>
          <cell r="AU29">
            <v>1242.36</v>
          </cell>
          <cell r="AV29">
            <v>65.48</v>
          </cell>
          <cell r="AW29">
            <v>1176.88</v>
          </cell>
          <cell r="AZ29">
            <v>6122.36</v>
          </cell>
          <cell r="BA29">
            <v>307.75</v>
          </cell>
          <cell r="BB29">
            <v>5814.6</v>
          </cell>
          <cell r="BE29">
            <v>2375.22</v>
          </cell>
          <cell r="BF29">
            <v>120.4</v>
          </cell>
          <cell r="BG29">
            <v>2254.81</v>
          </cell>
        </row>
        <row r="30">
          <cell r="B30">
            <v>437228.48</v>
          </cell>
          <cell r="C30">
            <v>21861.42</v>
          </cell>
          <cell r="D30">
            <v>415367.04</v>
          </cell>
          <cell r="G30">
            <v>386201.65</v>
          </cell>
          <cell r="H30">
            <v>19310.09</v>
          </cell>
          <cell r="I30">
            <v>366891.55</v>
          </cell>
          <cell r="L30">
            <v>319272.34</v>
          </cell>
          <cell r="M30">
            <v>15963.62</v>
          </cell>
          <cell r="N30">
            <v>303308.72</v>
          </cell>
          <cell r="Q30">
            <v>247152.08</v>
          </cell>
          <cell r="R30">
            <v>12357.6</v>
          </cell>
          <cell r="S30">
            <v>234794.47</v>
          </cell>
          <cell r="V30">
            <v>187438.54</v>
          </cell>
          <cell r="W30">
            <v>10058.68</v>
          </cell>
          <cell r="X30">
            <v>177379.86</v>
          </cell>
          <cell r="AA30">
            <v>154605.08</v>
          </cell>
          <cell r="AB30">
            <v>8414.7</v>
          </cell>
          <cell r="AC30">
            <v>146190.38</v>
          </cell>
          <cell r="AF30">
            <v>221652.31</v>
          </cell>
          <cell r="AG30">
            <v>11833.46</v>
          </cell>
          <cell r="AH30">
            <v>209818.84</v>
          </cell>
          <cell r="AK30">
            <v>191389.72</v>
          </cell>
          <cell r="AL30">
            <v>10321.64</v>
          </cell>
          <cell r="AM30">
            <v>181068.08</v>
          </cell>
          <cell r="AP30">
            <v>200263.82</v>
          </cell>
          <cell r="AQ30">
            <v>10763.41</v>
          </cell>
          <cell r="AR30">
            <v>189500.41</v>
          </cell>
          <cell r="AU30">
            <v>338496.24</v>
          </cell>
          <cell r="AV30">
            <v>17737.44</v>
          </cell>
          <cell r="AW30">
            <v>320758.79</v>
          </cell>
          <cell r="AZ30">
            <v>353875.4</v>
          </cell>
          <cell r="BA30">
            <v>18522.45</v>
          </cell>
          <cell r="BB30">
            <v>335352.94</v>
          </cell>
          <cell r="BE30">
            <v>386287.1</v>
          </cell>
          <cell r="BF30">
            <v>20144.6</v>
          </cell>
          <cell r="BG30">
            <v>366142.49</v>
          </cell>
        </row>
        <row r="31">
          <cell r="B31">
            <v>92624.46</v>
          </cell>
          <cell r="C31">
            <v>4631.22</v>
          </cell>
          <cell r="D31">
            <v>87993.24</v>
          </cell>
          <cell r="G31">
            <v>72616.17</v>
          </cell>
          <cell r="H31">
            <v>3630.81</v>
          </cell>
          <cell r="I31">
            <v>68985.35</v>
          </cell>
          <cell r="L31">
            <v>50729.98</v>
          </cell>
          <cell r="M31">
            <v>2536.5</v>
          </cell>
          <cell r="N31">
            <v>48193.46</v>
          </cell>
          <cell r="Q31">
            <v>48403.9</v>
          </cell>
          <cell r="R31">
            <v>2420.19</v>
          </cell>
          <cell r="S31">
            <v>45983.69</v>
          </cell>
          <cell r="V31">
            <v>32909.97</v>
          </cell>
          <cell r="W31">
            <v>1778.56</v>
          </cell>
          <cell r="X31">
            <v>31131.41</v>
          </cell>
          <cell r="AA31">
            <v>26297.73</v>
          </cell>
          <cell r="AB31">
            <v>1438.56</v>
          </cell>
          <cell r="AC31">
            <v>24859.15</v>
          </cell>
          <cell r="AF31">
            <v>34491.42</v>
          </cell>
          <cell r="AG31">
            <v>1850.08</v>
          </cell>
          <cell r="AH31">
            <v>32641.33</v>
          </cell>
          <cell r="AK31">
            <v>31261</v>
          </cell>
          <cell r="AL31">
            <v>1681.81</v>
          </cell>
          <cell r="AM31">
            <v>29579.18</v>
          </cell>
          <cell r="AP31">
            <v>40514.46</v>
          </cell>
          <cell r="AQ31">
            <v>2156.3</v>
          </cell>
          <cell r="AR31">
            <v>38358.14</v>
          </cell>
          <cell r="AU31">
            <v>67347.27</v>
          </cell>
          <cell r="AV31">
            <v>3502.64</v>
          </cell>
          <cell r="AW31">
            <v>63844.62</v>
          </cell>
          <cell r="AZ31">
            <v>94932.18</v>
          </cell>
          <cell r="BA31">
            <v>4904.42</v>
          </cell>
          <cell r="BB31">
            <v>90027.75</v>
          </cell>
          <cell r="BE31">
            <v>90229.28</v>
          </cell>
          <cell r="BF31">
            <v>4669.77</v>
          </cell>
          <cell r="BG31">
            <v>85559.51</v>
          </cell>
        </row>
        <row r="32">
          <cell r="B32">
            <v>85027.86</v>
          </cell>
          <cell r="C32">
            <v>4251.4</v>
          </cell>
          <cell r="D32">
            <v>80776.45</v>
          </cell>
          <cell r="G32">
            <v>74603.83</v>
          </cell>
          <cell r="H32">
            <v>3730.19</v>
          </cell>
          <cell r="I32">
            <v>70873.64</v>
          </cell>
          <cell r="L32">
            <v>61563.6</v>
          </cell>
          <cell r="M32">
            <v>3078.18</v>
          </cell>
          <cell r="N32">
            <v>58485.42</v>
          </cell>
          <cell r="Q32">
            <v>49317.13</v>
          </cell>
          <cell r="R32">
            <v>2465.86</v>
          </cell>
          <cell r="S32">
            <v>46851.25</v>
          </cell>
          <cell r="V32">
            <v>49351.02</v>
          </cell>
          <cell r="W32">
            <v>2635.38</v>
          </cell>
          <cell r="X32">
            <v>46715.64</v>
          </cell>
          <cell r="AA32">
            <v>34584.25</v>
          </cell>
          <cell r="AB32">
            <v>1883.48</v>
          </cell>
          <cell r="AC32">
            <v>32700.76</v>
          </cell>
          <cell r="AF32">
            <v>44477.74</v>
          </cell>
          <cell r="AG32">
            <v>2387.87</v>
          </cell>
          <cell r="AH32">
            <v>42089.86</v>
          </cell>
          <cell r="AK32">
            <v>36127.62</v>
          </cell>
          <cell r="AL32">
            <v>1952.78</v>
          </cell>
          <cell r="AM32">
            <v>34174.82</v>
          </cell>
          <cell r="AP32">
            <v>34632.03</v>
          </cell>
          <cell r="AQ32">
            <v>1883.36</v>
          </cell>
          <cell r="AR32">
            <v>32748.67</v>
          </cell>
          <cell r="AU32">
            <v>71780</v>
          </cell>
          <cell r="AV32">
            <v>3742.41</v>
          </cell>
          <cell r="AW32">
            <v>68037.58</v>
          </cell>
          <cell r="AZ32">
            <v>67065.55</v>
          </cell>
          <cell r="BA32">
            <v>3524.05</v>
          </cell>
          <cell r="BB32">
            <v>63541.49</v>
          </cell>
          <cell r="BE32">
            <v>78730.07</v>
          </cell>
          <cell r="BF32">
            <v>4098.07</v>
          </cell>
          <cell r="BG32">
            <v>74632</v>
          </cell>
        </row>
        <row r="33">
          <cell r="B33">
            <v>1298353.49</v>
          </cell>
          <cell r="C33">
            <v>64917.67</v>
          </cell>
          <cell r="D33">
            <v>1233435.8</v>
          </cell>
          <cell r="G33">
            <v>1152617.34</v>
          </cell>
          <cell r="H33">
            <v>57630.87</v>
          </cell>
          <cell r="I33">
            <v>1094986.46</v>
          </cell>
          <cell r="L33">
            <v>888352.63</v>
          </cell>
          <cell r="M33">
            <v>44417.63</v>
          </cell>
          <cell r="N33">
            <v>843934.99</v>
          </cell>
          <cell r="Q33">
            <v>696320.98</v>
          </cell>
          <cell r="R33">
            <v>34816.05</v>
          </cell>
          <cell r="S33">
            <v>661504.93</v>
          </cell>
          <cell r="V33">
            <v>555306.27</v>
          </cell>
          <cell r="W33">
            <v>29784.87</v>
          </cell>
          <cell r="X33">
            <v>525521.4</v>
          </cell>
          <cell r="AA33">
            <v>484614.61</v>
          </cell>
          <cell r="AB33">
            <v>26272.56</v>
          </cell>
          <cell r="AC33">
            <v>458342.04</v>
          </cell>
          <cell r="AF33">
            <v>565543.28</v>
          </cell>
          <cell r="AG33">
            <v>30466.66</v>
          </cell>
          <cell r="AH33">
            <v>535076.6</v>
          </cell>
          <cell r="AK33">
            <v>408575.87</v>
          </cell>
          <cell r="AL33">
            <v>22588.41</v>
          </cell>
          <cell r="AM33">
            <v>385987.45</v>
          </cell>
          <cell r="AP33">
            <v>568697.04</v>
          </cell>
          <cell r="AQ33">
            <v>30580.38</v>
          </cell>
          <cell r="AR33">
            <v>538116.65</v>
          </cell>
          <cell r="AU33">
            <v>995537.57</v>
          </cell>
          <cell r="AV33">
            <v>51987.65</v>
          </cell>
          <cell r="AW33">
            <v>943549.91</v>
          </cell>
          <cell r="AZ33">
            <v>1066872.02</v>
          </cell>
          <cell r="BA33">
            <v>55698.59</v>
          </cell>
          <cell r="BB33">
            <v>1011173.43</v>
          </cell>
          <cell r="BE33">
            <v>1337850.02</v>
          </cell>
          <cell r="BF33">
            <v>69013.35</v>
          </cell>
          <cell r="BG33">
            <v>1268836.65</v>
          </cell>
        </row>
        <row r="34">
          <cell r="B34">
            <v>157336.78</v>
          </cell>
          <cell r="C34">
            <v>7866.83</v>
          </cell>
          <cell r="D34">
            <v>149469.93</v>
          </cell>
          <cell r="G34">
            <v>146943.9</v>
          </cell>
          <cell r="H34">
            <v>7347.2</v>
          </cell>
          <cell r="I34">
            <v>139596.7</v>
          </cell>
          <cell r="L34">
            <v>121536.08</v>
          </cell>
          <cell r="M34">
            <v>6076.8</v>
          </cell>
          <cell r="N34">
            <v>115459.27</v>
          </cell>
          <cell r="Q34">
            <v>88667.46</v>
          </cell>
          <cell r="R34">
            <v>4433.37</v>
          </cell>
          <cell r="S34">
            <v>84234.08</v>
          </cell>
          <cell r="V34">
            <v>76875.01</v>
          </cell>
          <cell r="W34">
            <v>4157.3</v>
          </cell>
          <cell r="X34">
            <v>72717.69</v>
          </cell>
          <cell r="AA34">
            <v>83250.18</v>
          </cell>
          <cell r="AB34">
            <v>4439.89</v>
          </cell>
          <cell r="AC34">
            <v>78810.28</v>
          </cell>
          <cell r="AF34">
            <v>81962.66</v>
          </cell>
          <cell r="AG34">
            <v>4398.53</v>
          </cell>
          <cell r="AH34">
            <v>77564.11</v>
          </cell>
          <cell r="AK34">
            <v>83553.23</v>
          </cell>
          <cell r="AL34">
            <v>4463.02</v>
          </cell>
          <cell r="AM34">
            <v>79090.2</v>
          </cell>
          <cell r="AP34">
            <v>83196.29</v>
          </cell>
          <cell r="AQ34">
            <v>4444.32</v>
          </cell>
          <cell r="AR34">
            <v>78751.97</v>
          </cell>
          <cell r="AU34">
            <v>153046.64</v>
          </cell>
          <cell r="AV34">
            <v>7953.04</v>
          </cell>
          <cell r="AW34">
            <v>145093.59</v>
          </cell>
          <cell r="AZ34">
            <v>130476.79</v>
          </cell>
          <cell r="BA34">
            <v>6859.88</v>
          </cell>
          <cell r="BB34">
            <v>123616.9</v>
          </cell>
          <cell r="BE34">
            <v>174737.32</v>
          </cell>
          <cell r="BF34">
            <v>9074.15</v>
          </cell>
          <cell r="BG34">
            <v>165663.17</v>
          </cell>
        </row>
        <row r="35">
          <cell r="B35">
            <v>20960.66</v>
          </cell>
          <cell r="C35">
            <v>1048.03</v>
          </cell>
          <cell r="D35">
            <v>19912.62</v>
          </cell>
          <cell r="G35">
            <v>19357.56</v>
          </cell>
          <cell r="H35">
            <v>967.88</v>
          </cell>
          <cell r="I35">
            <v>18389.66</v>
          </cell>
          <cell r="L35">
            <v>19233.81</v>
          </cell>
          <cell r="M35">
            <v>961.69</v>
          </cell>
          <cell r="N35">
            <v>18272.12</v>
          </cell>
          <cell r="Q35">
            <v>13594.23</v>
          </cell>
          <cell r="R35">
            <v>679.71</v>
          </cell>
          <cell r="S35">
            <v>12914.5</v>
          </cell>
          <cell r="V35">
            <v>12290.63</v>
          </cell>
          <cell r="W35">
            <v>652.5</v>
          </cell>
          <cell r="X35">
            <v>11638.13</v>
          </cell>
          <cell r="AA35">
            <v>13027.93</v>
          </cell>
          <cell r="AB35">
            <v>683.17</v>
          </cell>
          <cell r="AC35">
            <v>12344.74</v>
          </cell>
          <cell r="AF35">
            <v>13705.81</v>
          </cell>
          <cell r="AG35">
            <v>723.83</v>
          </cell>
          <cell r="AH35">
            <v>12981.98</v>
          </cell>
          <cell r="AK35">
            <v>9343.66</v>
          </cell>
          <cell r="AL35">
            <v>508.27</v>
          </cell>
          <cell r="AM35">
            <v>8835.38</v>
          </cell>
          <cell r="AP35">
            <v>13116.45</v>
          </cell>
          <cell r="AQ35">
            <v>702.32</v>
          </cell>
          <cell r="AR35">
            <v>12414.12</v>
          </cell>
          <cell r="AU35">
            <v>24563</v>
          </cell>
          <cell r="AV35">
            <v>1272.25</v>
          </cell>
          <cell r="AW35">
            <v>23290.74</v>
          </cell>
          <cell r="AZ35">
            <v>19331.65</v>
          </cell>
          <cell r="BA35">
            <v>1018.49</v>
          </cell>
          <cell r="BB35">
            <v>18313.14</v>
          </cell>
          <cell r="BE35">
            <v>23562.5</v>
          </cell>
          <cell r="BF35">
            <v>1230.84</v>
          </cell>
          <cell r="BG35">
            <v>22331.65</v>
          </cell>
        </row>
        <row r="36">
          <cell r="B36">
            <v>1727415.92</v>
          </cell>
          <cell r="C36">
            <v>86370.8</v>
          </cell>
          <cell r="D36">
            <v>1641045.12</v>
          </cell>
          <cell r="G36">
            <v>1416497.86</v>
          </cell>
          <cell r="H36">
            <v>70824.89</v>
          </cell>
          <cell r="I36">
            <v>1345672.96</v>
          </cell>
          <cell r="L36">
            <v>1210977.29</v>
          </cell>
          <cell r="M36">
            <v>60548.86</v>
          </cell>
          <cell r="N36">
            <v>1150428.43</v>
          </cell>
          <cell r="Q36">
            <v>897523.39</v>
          </cell>
          <cell r="R36">
            <v>44876.16</v>
          </cell>
          <cell r="S36">
            <v>852647.22</v>
          </cell>
          <cell r="V36">
            <v>810867.05</v>
          </cell>
          <cell r="W36">
            <v>43059.82</v>
          </cell>
          <cell r="X36">
            <v>767807.22</v>
          </cell>
          <cell r="AA36">
            <v>662445.78</v>
          </cell>
          <cell r="AB36">
            <v>35536.64</v>
          </cell>
          <cell r="AC36">
            <v>626909.13</v>
          </cell>
          <cell r="AF36">
            <v>815690.75</v>
          </cell>
          <cell r="AG36">
            <v>43434.94</v>
          </cell>
          <cell r="AH36">
            <v>772255.8</v>
          </cell>
          <cell r="AK36">
            <v>686369.4</v>
          </cell>
          <cell r="AL36">
            <v>36926.64</v>
          </cell>
          <cell r="AM36">
            <v>649442.75</v>
          </cell>
          <cell r="AP36">
            <v>719426.41</v>
          </cell>
          <cell r="AQ36">
            <v>38495.66</v>
          </cell>
          <cell r="AR36">
            <v>680930.74</v>
          </cell>
          <cell r="AU36">
            <v>1404260.71</v>
          </cell>
          <cell r="AV36">
            <v>72830.4</v>
          </cell>
          <cell r="AW36">
            <v>1331430.3</v>
          </cell>
          <cell r="AZ36">
            <v>1331849.04</v>
          </cell>
          <cell r="BA36">
            <v>69489.58</v>
          </cell>
          <cell r="BB36">
            <v>1262359.44</v>
          </cell>
          <cell r="BE36">
            <v>1627843.3</v>
          </cell>
          <cell r="BF36">
            <v>84128.1</v>
          </cell>
          <cell r="BG36">
            <v>1543715.18</v>
          </cell>
        </row>
        <row r="37">
          <cell r="B37">
            <v>1445682.3</v>
          </cell>
          <cell r="C37">
            <v>72284.11</v>
          </cell>
          <cell r="D37">
            <v>1373398.18</v>
          </cell>
          <cell r="G37">
            <v>1313790.42</v>
          </cell>
          <cell r="H37">
            <v>65689.52</v>
          </cell>
          <cell r="I37">
            <v>1248100.9</v>
          </cell>
          <cell r="L37">
            <v>1101045.41</v>
          </cell>
          <cell r="M37">
            <v>55052.27</v>
          </cell>
          <cell r="N37">
            <v>1045993.13</v>
          </cell>
          <cell r="Q37">
            <v>774216.25</v>
          </cell>
          <cell r="R37">
            <v>38710.81</v>
          </cell>
          <cell r="S37">
            <v>735505.42</v>
          </cell>
          <cell r="V37">
            <v>700354.91</v>
          </cell>
          <cell r="W37">
            <v>37852.42</v>
          </cell>
          <cell r="X37">
            <v>662502.49</v>
          </cell>
          <cell r="AA37">
            <v>585654.77</v>
          </cell>
          <cell r="AB37">
            <v>31974.65</v>
          </cell>
          <cell r="AC37">
            <v>553680.11</v>
          </cell>
          <cell r="AF37">
            <v>758178.14</v>
          </cell>
          <cell r="AG37">
            <v>40784.3</v>
          </cell>
          <cell r="AH37">
            <v>717393.82</v>
          </cell>
          <cell r="AK37">
            <v>614605.17</v>
          </cell>
          <cell r="AL37">
            <v>33564.75</v>
          </cell>
          <cell r="AM37">
            <v>581040.42</v>
          </cell>
          <cell r="AP37">
            <v>677676.19</v>
          </cell>
          <cell r="AQ37">
            <v>36723.35</v>
          </cell>
          <cell r="AR37">
            <v>640952.83</v>
          </cell>
          <cell r="AU37">
            <v>1377522.48</v>
          </cell>
          <cell r="AV37">
            <v>71723.8</v>
          </cell>
          <cell r="AW37">
            <v>1305798.66</v>
          </cell>
          <cell r="AZ37">
            <v>1214169.33</v>
          </cell>
          <cell r="BA37">
            <v>63745.6</v>
          </cell>
          <cell r="BB37">
            <v>1150423.72</v>
          </cell>
          <cell r="BE37">
            <v>1401009.97</v>
          </cell>
          <cell r="BF37">
            <v>72985.56</v>
          </cell>
          <cell r="BG37">
            <v>1328024.4</v>
          </cell>
        </row>
        <row r="38">
          <cell r="B38">
            <v>68665.12</v>
          </cell>
          <cell r="C38">
            <v>3433.26</v>
          </cell>
          <cell r="D38">
            <v>65231.85</v>
          </cell>
          <cell r="G38">
            <v>57395.87</v>
          </cell>
          <cell r="H38">
            <v>2869.79</v>
          </cell>
          <cell r="I38">
            <v>54526.06</v>
          </cell>
          <cell r="L38">
            <v>44063.65</v>
          </cell>
          <cell r="M38">
            <v>2203.18</v>
          </cell>
          <cell r="N38">
            <v>41860.46</v>
          </cell>
          <cell r="Q38">
            <v>38867.25</v>
          </cell>
          <cell r="R38">
            <v>1943.36</v>
          </cell>
          <cell r="S38">
            <v>36923.88</v>
          </cell>
          <cell r="V38">
            <v>41271.36</v>
          </cell>
          <cell r="W38">
            <v>2207.58</v>
          </cell>
          <cell r="X38">
            <v>39063.78</v>
          </cell>
          <cell r="AA38">
            <v>25159.43</v>
          </cell>
          <cell r="AB38">
            <v>1381.17</v>
          </cell>
          <cell r="AC38">
            <v>23778.26</v>
          </cell>
          <cell r="AF38">
            <v>42424.61</v>
          </cell>
          <cell r="AG38">
            <v>2252.61</v>
          </cell>
          <cell r="AH38">
            <v>40171.99</v>
          </cell>
          <cell r="AK38">
            <v>23447.53</v>
          </cell>
          <cell r="AL38">
            <v>1302.39</v>
          </cell>
          <cell r="AM38">
            <v>22145.12</v>
          </cell>
          <cell r="AP38">
            <v>23474.74</v>
          </cell>
          <cell r="AQ38">
            <v>1302.3</v>
          </cell>
          <cell r="AR38">
            <v>22172.43</v>
          </cell>
          <cell r="AU38">
            <v>54963.1</v>
          </cell>
          <cell r="AV38">
            <v>2875.88</v>
          </cell>
          <cell r="AW38">
            <v>52087.21</v>
          </cell>
          <cell r="AZ38">
            <v>63955.91</v>
          </cell>
          <cell r="BA38">
            <v>3333.12</v>
          </cell>
          <cell r="BB38">
            <v>60622.77</v>
          </cell>
          <cell r="BE38">
            <v>62434.77</v>
          </cell>
          <cell r="BF38">
            <v>3257.79</v>
          </cell>
          <cell r="BG38">
            <v>59176.97</v>
          </cell>
        </row>
        <row r="39">
          <cell r="B39">
            <v>1890192.26</v>
          </cell>
          <cell r="C39">
            <v>94509.62</v>
          </cell>
          <cell r="D39">
            <v>1795682.62</v>
          </cell>
          <cell r="G39">
            <v>1650522.77</v>
          </cell>
          <cell r="H39">
            <v>82526.14</v>
          </cell>
          <cell r="I39">
            <v>1567996.62</v>
          </cell>
          <cell r="L39">
            <v>1330391.91</v>
          </cell>
          <cell r="M39">
            <v>66519.59</v>
          </cell>
          <cell r="N39">
            <v>1263872.31</v>
          </cell>
          <cell r="Q39">
            <v>993597.7</v>
          </cell>
          <cell r="R39">
            <v>49679.88</v>
          </cell>
          <cell r="S39">
            <v>943917.82</v>
          </cell>
          <cell r="V39">
            <v>851501.84</v>
          </cell>
          <cell r="W39">
            <v>46044.01</v>
          </cell>
          <cell r="X39">
            <v>805457.82</v>
          </cell>
          <cell r="AA39">
            <v>729643.14</v>
          </cell>
          <cell r="AB39">
            <v>39862.35</v>
          </cell>
          <cell r="AC39">
            <v>689780.77</v>
          </cell>
          <cell r="AF39">
            <v>960237.81</v>
          </cell>
          <cell r="AG39">
            <v>51748.64</v>
          </cell>
          <cell r="AH39">
            <v>908489.17</v>
          </cell>
          <cell r="AK39">
            <v>846357.23</v>
          </cell>
          <cell r="AL39">
            <v>46065.72</v>
          </cell>
          <cell r="AM39">
            <v>800291.5</v>
          </cell>
          <cell r="AP39">
            <v>851961.28</v>
          </cell>
          <cell r="AQ39">
            <v>46244.1</v>
          </cell>
          <cell r="AR39">
            <v>805717.16</v>
          </cell>
          <cell r="AU39">
            <v>1749980.04</v>
          </cell>
          <cell r="AV39">
            <v>91208.3</v>
          </cell>
          <cell r="AW39">
            <v>1658771.73</v>
          </cell>
          <cell r="AZ39">
            <v>1636794.91</v>
          </cell>
          <cell r="BA39">
            <v>86055.27</v>
          </cell>
          <cell r="BB39">
            <v>1550739.64</v>
          </cell>
          <cell r="BE39">
            <v>1978024.86</v>
          </cell>
          <cell r="BF39">
            <v>102952.32</v>
          </cell>
          <cell r="BG39">
            <v>1875072.52</v>
          </cell>
        </row>
        <row r="40">
          <cell r="B40">
            <v>1816396.61</v>
          </cell>
          <cell r="C40">
            <v>90819.83</v>
          </cell>
          <cell r="D40">
            <v>1725576.77</v>
          </cell>
          <cell r="G40">
            <v>0</v>
          </cell>
          <cell r="H40">
            <v>0</v>
          </cell>
          <cell r="I40">
            <v>0</v>
          </cell>
          <cell r="L40">
            <v>1489001.52</v>
          </cell>
          <cell r="M40">
            <v>74450.07</v>
          </cell>
          <cell r="N40">
            <v>1414551.44</v>
          </cell>
          <cell r="Q40">
            <v>1111475.12</v>
          </cell>
          <cell r="R40">
            <v>55573.75</v>
          </cell>
          <cell r="S40">
            <v>1055901.35</v>
          </cell>
          <cell r="V40">
            <v>919578.45</v>
          </cell>
          <cell r="W40">
            <v>48853.88</v>
          </cell>
          <cell r="X40">
            <v>870724.56</v>
          </cell>
          <cell r="AA40">
            <v>783650.86</v>
          </cell>
          <cell r="AB40">
            <v>41874.76</v>
          </cell>
          <cell r="AC40">
            <v>741776.09</v>
          </cell>
          <cell r="AF40">
            <v>996636.47</v>
          </cell>
          <cell r="AG40">
            <v>52830.36</v>
          </cell>
          <cell r="AH40">
            <v>943806.09</v>
          </cell>
          <cell r="AK40">
            <v>812953.92</v>
          </cell>
          <cell r="AL40">
            <v>43555.09</v>
          </cell>
          <cell r="AM40">
            <v>769398.82</v>
          </cell>
          <cell r="AP40">
            <v>868514.55</v>
          </cell>
          <cell r="AQ40">
            <v>46332.95</v>
          </cell>
          <cell r="AR40">
            <v>822181.6</v>
          </cell>
          <cell r="AU40">
            <v>1751517.17</v>
          </cell>
          <cell r="AV40">
            <v>90620.78</v>
          </cell>
          <cell r="AW40">
            <v>1660896.39</v>
          </cell>
          <cell r="AZ40">
            <v>1884301.57</v>
          </cell>
          <cell r="BA40">
            <v>97536.12</v>
          </cell>
          <cell r="BB40">
            <v>1786765.44</v>
          </cell>
          <cell r="BE40">
            <v>2211342.66</v>
          </cell>
          <cell r="BF40">
            <v>113811.93</v>
          </cell>
          <cell r="BG40">
            <v>2097530.72</v>
          </cell>
        </row>
        <row r="41">
          <cell r="B41">
            <v>266584.1</v>
          </cell>
          <cell r="C41">
            <v>13329.21</v>
          </cell>
          <cell r="D41">
            <v>253254.88</v>
          </cell>
          <cell r="G41">
            <v>211687.59</v>
          </cell>
          <cell r="H41">
            <v>10584.38</v>
          </cell>
          <cell r="I41">
            <v>201103.21</v>
          </cell>
          <cell r="L41">
            <v>184363.43</v>
          </cell>
          <cell r="M41">
            <v>9218.17</v>
          </cell>
          <cell r="N41">
            <v>175145.26</v>
          </cell>
          <cell r="Q41">
            <v>0</v>
          </cell>
          <cell r="R41">
            <v>0</v>
          </cell>
          <cell r="S41">
            <v>0</v>
          </cell>
          <cell r="V41">
            <v>137609.37</v>
          </cell>
          <cell r="W41">
            <v>7470.25</v>
          </cell>
          <cell r="X41">
            <v>130139.11</v>
          </cell>
          <cell r="AA41">
            <v>109877.2</v>
          </cell>
          <cell r="AB41">
            <v>5998.17</v>
          </cell>
          <cell r="AC41">
            <v>103879.02</v>
          </cell>
          <cell r="AF41">
            <v>162494.35</v>
          </cell>
          <cell r="AG41">
            <v>8664</v>
          </cell>
          <cell r="AH41">
            <v>153830.33</v>
          </cell>
          <cell r="AK41">
            <v>116289.75</v>
          </cell>
          <cell r="AL41">
            <v>6339.53</v>
          </cell>
          <cell r="AM41">
            <v>109950.22</v>
          </cell>
          <cell r="AP41">
            <v>133091.42</v>
          </cell>
          <cell r="AQ41">
            <v>7174.04</v>
          </cell>
          <cell r="AR41">
            <v>125917.37</v>
          </cell>
          <cell r="AU41">
            <v>214597.57</v>
          </cell>
          <cell r="AV41">
            <v>11230.12</v>
          </cell>
          <cell r="AW41">
            <v>203367.43</v>
          </cell>
          <cell r="AZ41">
            <v>247359.77</v>
          </cell>
          <cell r="BA41">
            <v>12901.91</v>
          </cell>
          <cell r="BB41">
            <v>234457.85</v>
          </cell>
          <cell r="BE41">
            <v>274049.33</v>
          </cell>
          <cell r="BF41">
            <v>14198.04</v>
          </cell>
          <cell r="BG41">
            <v>259851.27</v>
          </cell>
        </row>
        <row r="42">
          <cell r="B42">
            <v>627680.96</v>
          </cell>
          <cell r="C42">
            <v>31384.05</v>
          </cell>
          <cell r="D42">
            <v>596296.9</v>
          </cell>
          <cell r="G42">
            <v>464503.04</v>
          </cell>
          <cell r="H42">
            <v>23225.15</v>
          </cell>
          <cell r="I42">
            <v>441277.88</v>
          </cell>
          <cell r="L42">
            <v>411230.93</v>
          </cell>
          <cell r="M42">
            <v>20561.55</v>
          </cell>
          <cell r="N42">
            <v>390669.36</v>
          </cell>
          <cell r="Q42">
            <v>0</v>
          </cell>
          <cell r="R42">
            <v>0</v>
          </cell>
          <cell r="S42">
            <v>0</v>
          </cell>
          <cell r="V42">
            <v>326989.95</v>
          </cell>
          <cell r="W42">
            <v>18055.11</v>
          </cell>
          <cell r="X42">
            <v>308934.83</v>
          </cell>
          <cell r="AA42">
            <v>289847</v>
          </cell>
          <cell r="AB42">
            <v>16105.56</v>
          </cell>
          <cell r="AC42">
            <v>273741.43</v>
          </cell>
          <cell r="AF42">
            <v>354483.92</v>
          </cell>
          <cell r="AG42">
            <v>19472.25</v>
          </cell>
          <cell r="AH42">
            <v>335011.65</v>
          </cell>
          <cell r="AK42">
            <v>277809.11</v>
          </cell>
          <cell r="AL42">
            <v>15520.2</v>
          </cell>
          <cell r="AM42">
            <v>262288.9</v>
          </cell>
          <cell r="AP42">
            <v>308740.24</v>
          </cell>
          <cell r="AQ42">
            <v>17081.5</v>
          </cell>
          <cell r="AR42">
            <v>291658.74</v>
          </cell>
          <cell r="AU42">
            <v>641994.18</v>
          </cell>
          <cell r="AV42">
            <v>33746.01</v>
          </cell>
          <cell r="AW42">
            <v>608248.15</v>
          </cell>
          <cell r="AZ42">
            <v>539391.31</v>
          </cell>
          <cell r="BA42">
            <v>28814.05</v>
          </cell>
          <cell r="BB42">
            <v>510577.26</v>
          </cell>
          <cell r="BE42">
            <v>645625.52</v>
          </cell>
          <cell r="BF42">
            <v>33997</v>
          </cell>
          <cell r="BG42">
            <v>611628.51</v>
          </cell>
        </row>
        <row r="43">
          <cell r="B43">
            <v>126975.73</v>
          </cell>
          <cell r="C43">
            <v>6348.78</v>
          </cell>
          <cell r="D43">
            <v>120626.94</v>
          </cell>
          <cell r="G43">
            <v>102992.59</v>
          </cell>
          <cell r="H43">
            <v>5149.63</v>
          </cell>
          <cell r="I43">
            <v>97842.95</v>
          </cell>
          <cell r="L43">
            <v>98349.59</v>
          </cell>
          <cell r="M43">
            <v>4917.48</v>
          </cell>
          <cell r="N43">
            <v>93432.11</v>
          </cell>
          <cell r="Q43">
            <v>78194.6</v>
          </cell>
          <cell r="R43">
            <v>3909.73</v>
          </cell>
          <cell r="S43">
            <v>74284.85</v>
          </cell>
          <cell r="V43">
            <v>70034.12</v>
          </cell>
          <cell r="W43">
            <v>3924.84</v>
          </cell>
          <cell r="X43">
            <v>66109.27</v>
          </cell>
          <cell r="AA43">
            <v>64198.55</v>
          </cell>
          <cell r="AB43">
            <v>3633.02</v>
          </cell>
          <cell r="AC43">
            <v>60565.53</v>
          </cell>
          <cell r="AF43">
            <v>79491.86</v>
          </cell>
          <cell r="AG43">
            <v>4388.77</v>
          </cell>
          <cell r="AH43">
            <v>75103.08</v>
          </cell>
          <cell r="AK43">
            <v>73188.1</v>
          </cell>
          <cell r="AL43">
            <v>4045.94</v>
          </cell>
          <cell r="AM43">
            <v>69142.15</v>
          </cell>
          <cell r="AP43">
            <v>69137.95</v>
          </cell>
          <cell r="AQ43">
            <v>3872.28</v>
          </cell>
          <cell r="AR43">
            <v>65265.66</v>
          </cell>
          <cell r="AU43">
            <v>115583.41</v>
          </cell>
          <cell r="AV43">
            <v>6183.89</v>
          </cell>
          <cell r="AW43">
            <v>109399.5</v>
          </cell>
          <cell r="AZ43">
            <v>104194.35</v>
          </cell>
          <cell r="BA43">
            <v>5634.9</v>
          </cell>
          <cell r="BB43">
            <v>98559.45</v>
          </cell>
          <cell r="BE43">
            <v>136337.52</v>
          </cell>
          <cell r="BF43">
            <v>7226.1</v>
          </cell>
          <cell r="BG43">
            <v>129111.41</v>
          </cell>
        </row>
        <row r="44">
          <cell r="B44">
            <v>195195.1</v>
          </cell>
          <cell r="C44">
            <v>9759.75</v>
          </cell>
          <cell r="D44">
            <v>185435.35</v>
          </cell>
          <cell r="G44">
            <v>180378.69</v>
          </cell>
          <cell r="H44">
            <v>9018.93</v>
          </cell>
          <cell r="I44">
            <v>171359.75</v>
          </cell>
          <cell r="L44">
            <v>137173.31</v>
          </cell>
          <cell r="M44">
            <v>6858.66</v>
          </cell>
          <cell r="N44">
            <v>130314.63</v>
          </cell>
          <cell r="Q44">
            <v>123021.75</v>
          </cell>
          <cell r="R44">
            <v>6151.09</v>
          </cell>
          <cell r="S44">
            <v>116870.66</v>
          </cell>
          <cell r="V44">
            <v>105836.42</v>
          </cell>
          <cell r="W44">
            <v>5620.09</v>
          </cell>
          <cell r="X44">
            <v>100216.31</v>
          </cell>
          <cell r="AA44">
            <v>83527.1</v>
          </cell>
          <cell r="AB44">
            <v>4487.87</v>
          </cell>
          <cell r="AC44">
            <v>79039.22</v>
          </cell>
          <cell r="AF44">
            <v>121184.87</v>
          </cell>
          <cell r="AG44">
            <v>6398.72</v>
          </cell>
          <cell r="AH44">
            <v>114786.14</v>
          </cell>
          <cell r="AK44">
            <v>101162.54</v>
          </cell>
          <cell r="AL44">
            <v>5396.84</v>
          </cell>
          <cell r="AM44">
            <v>95765.7</v>
          </cell>
          <cell r="AP44">
            <v>89200.3</v>
          </cell>
          <cell r="AQ44">
            <v>4761.07</v>
          </cell>
          <cell r="AR44">
            <v>84439.21</v>
          </cell>
          <cell r="AU44">
            <v>179740.32</v>
          </cell>
          <cell r="AV44">
            <v>9293.11</v>
          </cell>
          <cell r="AW44">
            <v>170447.21</v>
          </cell>
          <cell r="AZ44">
            <v>173723.09</v>
          </cell>
          <cell r="BA44">
            <v>9016.8</v>
          </cell>
          <cell r="BB44">
            <v>164706.28</v>
          </cell>
          <cell r="BE44">
            <v>232370.43</v>
          </cell>
          <cell r="BF44">
            <v>11974.98</v>
          </cell>
          <cell r="BG44">
            <v>220395.43</v>
          </cell>
        </row>
        <row r="45">
          <cell r="B45">
            <v>302157.27</v>
          </cell>
          <cell r="C45">
            <v>15107.86</v>
          </cell>
          <cell r="D45">
            <v>287049.41</v>
          </cell>
          <cell r="G45">
            <v>240543.16</v>
          </cell>
          <cell r="H45">
            <v>12027.15</v>
          </cell>
          <cell r="I45">
            <v>228515.99</v>
          </cell>
          <cell r="L45">
            <v>172591.05</v>
          </cell>
          <cell r="M45">
            <v>8629.55</v>
          </cell>
          <cell r="N45">
            <v>163961.49</v>
          </cell>
          <cell r="Q45">
            <v>166989.47</v>
          </cell>
          <cell r="R45">
            <v>8349.47</v>
          </cell>
          <cell r="S45">
            <v>158639.99</v>
          </cell>
          <cell r="V45">
            <v>122223.6</v>
          </cell>
          <cell r="W45">
            <v>6689.56</v>
          </cell>
          <cell r="X45">
            <v>115534.03</v>
          </cell>
          <cell r="AA45">
            <v>117792.75</v>
          </cell>
          <cell r="AB45">
            <v>6459.55</v>
          </cell>
          <cell r="AC45">
            <v>111333.19</v>
          </cell>
          <cell r="AF45">
            <v>138380.77</v>
          </cell>
          <cell r="AG45">
            <v>7522.11</v>
          </cell>
          <cell r="AH45">
            <v>130858.64</v>
          </cell>
          <cell r="AK45">
            <v>114897.81</v>
          </cell>
          <cell r="AL45">
            <v>6358.35</v>
          </cell>
          <cell r="AM45">
            <v>108539.46</v>
          </cell>
          <cell r="AP45">
            <v>120918.34</v>
          </cell>
          <cell r="AQ45">
            <v>6633.93</v>
          </cell>
          <cell r="AR45">
            <v>114284.4</v>
          </cell>
          <cell r="AU45">
            <v>248314.21</v>
          </cell>
          <cell r="AV45">
            <v>13011.7</v>
          </cell>
          <cell r="AW45">
            <v>235302.5</v>
          </cell>
          <cell r="AZ45">
            <v>239130.77</v>
          </cell>
          <cell r="BA45">
            <v>12562.34</v>
          </cell>
          <cell r="BB45">
            <v>226568.41</v>
          </cell>
          <cell r="BE45">
            <v>253858.32</v>
          </cell>
          <cell r="BF45">
            <v>13241.09</v>
          </cell>
          <cell r="BG45">
            <v>240617.23</v>
          </cell>
        </row>
        <row r="46">
          <cell r="B46">
            <v>1187460.86</v>
          </cell>
          <cell r="C46">
            <v>59373.04</v>
          </cell>
          <cell r="D46">
            <v>1128087.81</v>
          </cell>
          <cell r="G46">
            <v>1048023.67</v>
          </cell>
          <cell r="H46">
            <v>52401.19</v>
          </cell>
          <cell r="I46">
            <v>995622.48</v>
          </cell>
          <cell r="L46">
            <v>836416.54</v>
          </cell>
          <cell r="M46">
            <v>41820.82</v>
          </cell>
          <cell r="N46">
            <v>794595.71</v>
          </cell>
          <cell r="Q46">
            <v>688611.63</v>
          </cell>
          <cell r="R46">
            <v>34430.58</v>
          </cell>
          <cell r="S46">
            <v>654181.05</v>
          </cell>
          <cell r="V46">
            <v>535913.71</v>
          </cell>
          <cell r="W46">
            <v>28547.14</v>
          </cell>
          <cell r="X46">
            <v>507366.56</v>
          </cell>
          <cell r="AA46">
            <v>511114.25</v>
          </cell>
          <cell r="AB46">
            <v>27206.9</v>
          </cell>
          <cell r="AC46">
            <v>483907.34</v>
          </cell>
          <cell r="AF46">
            <v>598175.34</v>
          </cell>
          <cell r="AG46">
            <v>31603.45</v>
          </cell>
          <cell r="AH46">
            <v>566571.87</v>
          </cell>
          <cell r="AK46">
            <v>519294.72</v>
          </cell>
          <cell r="AL46">
            <v>27651.2</v>
          </cell>
          <cell r="AM46">
            <v>491643.5</v>
          </cell>
          <cell r="AP46">
            <v>522691.72</v>
          </cell>
          <cell r="AQ46">
            <v>27809.24</v>
          </cell>
          <cell r="AR46">
            <v>494882.47</v>
          </cell>
          <cell r="AU46">
            <v>941302.23</v>
          </cell>
          <cell r="AV46">
            <v>48788.08</v>
          </cell>
          <cell r="AW46">
            <v>892514.13</v>
          </cell>
          <cell r="AZ46">
            <v>866397.46</v>
          </cell>
          <cell r="BA46">
            <v>45150.13</v>
          </cell>
          <cell r="BB46">
            <v>821247.31</v>
          </cell>
          <cell r="BE46">
            <v>1215245.48</v>
          </cell>
          <cell r="BF46">
            <v>62516.27</v>
          </cell>
          <cell r="BG46">
            <v>1152729.19</v>
          </cell>
        </row>
        <row r="47">
          <cell r="B47">
            <v>167612.7</v>
          </cell>
          <cell r="C47">
            <v>8380.64</v>
          </cell>
          <cell r="D47">
            <v>159232.05</v>
          </cell>
          <cell r="G47">
            <v>139875.28</v>
          </cell>
          <cell r="H47">
            <v>6993.76</v>
          </cell>
          <cell r="I47">
            <v>132881.51</v>
          </cell>
          <cell r="L47">
            <v>123437.23</v>
          </cell>
          <cell r="M47">
            <v>6171.87</v>
          </cell>
          <cell r="N47">
            <v>117265.34</v>
          </cell>
          <cell r="Q47">
            <v>103865.04</v>
          </cell>
          <cell r="R47">
            <v>5193.25</v>
          </cell>
          <cell r="S47">
            <v>98671.77</v>
          </cell>
          <cell r="V47">
            <v>74164.66</v>
          </cell>
          <cell r="W47">
            <v>3954.58</v>
          </cell>
          <cell r="X47">
            <v>70210.07</v>
          </cell>
          <cell r="AA47">
            <v>54063.6</v>
          </cell>
          <cell r="AB47">
            <v>2951.03</v>
          </cell>
          <cell r="AC47">
            <v>51112.56</v>
          </cell>
          <cell r="AF47">
            <v>84234.11</v>
          </cell>
          <cell r="AG47">
            <v>4498.17</v>
          </cell>
          <cell r="AH47">
            <v>79735.93</v>
          </cell>
          <cell r="AK47">
            <v>67756.22</v>
          </cell>
          <cell r="AL47">
            <v>3647.5</v>
          </cell>
          <cell r="AM47">
            <v>64108.7</v>
          </cell>
          <cell r="AP47">
            <v>63846.13</v>
          </cell>
          <cell r="AQ47">
            <v>3427.96</v>
          </cell>
          <cell r="AR47">
            <v>60418.15</v>
          </cell>
          <cell r="AU47">
            <v>133040.17</v>
          </cell>
          <cell r="AV47">
            <v>6886.71</v>
          </cell>
          <cell r="AW47">
            <v>126153.46</v>
          </cell>
          <cell r="AZ47">
            <v>133605.43</v>
          </cell>
          <cell r="BA47">
            <v>6949.97</v>
          </cell>
          <cell r="BB47">
            <v>126655.45</v>
          </cell>
          <cell r="BE47">
            <v>152656.92</v>
          </cell>
          <cell r="BF47">
            <v>7895.9</v>
          </cell>
          <cell r="BG47">
            <v>144761.01</v>
          </cell>
        </row>
        <row r="48">
          <cell r="B48">
            <v>298981.77</v>
          </cell>
          <cell r="C48">
            <v>14949.09</v>
          </cell>
          <cell r="D48">
            <v>284032.67</v>
          </cell>
          <cell r="G48">
            <v>0</v>
          </cell>
          <cell r="H48">
            <v>0</v>
          </cell>
          <cell r="I48">
            <v>0</v>
          </cell>
          <cell r="L48">
            <v>251259.1</v>
          </cell>
          <cell r="M48">
            <v>12562.96</v>
          </cell>
          <cell r="N48">
            <v>238696.13</v>
          </cell>
          <cell r="Q48">
            <v>172440.38</v>
          </cell>
          <cell r="R48">
            <v>8622.02</v>
          </cell>
          <cell r="S48">
            <v>163818.35</v>
          </cell>
          <cell r="V48">
            <v>156209.98</v>
          </cell>
          <cell r="W48">
            <v>8408.1</v>
          </cell>
          <cell r="X48">
            <v>147801.87</v>
          </cell>
          <cell r="AA48">
            <v>156047.76</v>
          </cell>
          <cell r="AB48">
            <v>8397.98</v>
          </cell>
          <cell r="AC48">
            <v>147649.78</v>
          </cell>
          <cell r="AF48">
            <v>196049.68</v>
          </cell>
          <cell r="AG48">
            <v>10425.55</v>
          </cell>
          <cell r="AH48">
            <v>185624.12</v>
          </cell>
          <cell r="AK48">
            <v>157992.25</v>
          </cell>
          <cell r="AL48">
            <v>8490.51</v>
          </cell>
          <cell r="AM48">
            <v>149501.73</v>
          </cell>
          <cell r="AP48">
            <v>175143.92</v>
          </cell>
          <cell r="AQ48">
            <v>9323</v>
          </cell>
          <cell r="AR48">
            <v>165820.9</v>
          </cell>
          <cell r="AU48">
            <v>292737.11</v>
          </cell>
          <cell r="AV48">
            <v>15251.32</v>
          </cell>
          <cell r="AW48">
            <v>277485.78</v>
          </cell>
          <cell r="AZ48">
            <v>291885.57</v>
          </cell>
          <cell r="BA48">
            <v>15234.38</v>
          </cell>
          <cell r="BB48">
            <v>276651.18</v>
          </cell>
          <cell r="BE48">
            <v>336223.79</v>
          </cell>
          <cell r="BF48">
            <v>17443.14</v>
          </cell>
          <cell r="BG48">
            <v>318780.64</v>
          </cell>
        </row>
        <row r="49">
          <cell r="B49">
            <v>2131.61</v>
          </cell>
          <cell r="C49">
            <v>106.58</v>
          </cell>
          <cell r="D49">
            <v>2025.03</v>
          </cell>
          <cell r="G49">
            <v>873.03</v>
          </cell>
          <cell r="H49">
            <v>43.65</v>
          </cell>
          <cell r="I49">
            <v>829.36</v>
          </cell>
          <cell r="L49">
            <v>1293.76</v>
          </cell>
          <cell r="M49">
            <v>64.68</v>
          </cell>
          <cell r="N49">
            <v>1229.06</v>
          </cell>
          <cell r="Q49">
            <v>948.82</v>
          </cell>
          <cell r="R49">
            <v>47.44</v>
          </cell>
          <cell r="S49">
            <v>901.37</v>
          </cell>
          <cell r="V49">
            <v>1392.45</v>
          </cell>
          <cell r="W49">
            <v>72.12</v>
          </cell>
          <cell r="X49">
            <v>1320.33</v>
          </cell>
          <cell r="AA49">
            <v>14896.16</v>
          </cell>
          <cell r="AB49">
            <v>747.31</v>
          </cell>
          <cell r="AC49">
            <v>14148.85</v>
          </cell>
          <cell r="AF49">
            <v>707.48</v>
          </cell>
          <cell r="AG49">
            <v>39.12</v>
          </cell>
          <cell r="AH49">
            <v>668.34</v>
          </cell>
          <cell r="AK49">
            <v>728.29</v>
          </cell>
          <cell r="AL49">
            <v>37.67</v>
          </cell>
          <cell r="AM49">
            <v>690.62</v>
          </cell>
          <cell r="AP49">
            <v>1434.37</v>
          </cell>
          <cell r="AQ49">
            <v>72.97</v>
          </cell>
          <cell r="AR49">
            <v>1361.38</v>
          </cell>
          <cell r="AU49">
            <v>2522.36</v>
          </cell>
          <cell r="AV49">
            <v>129.87</v>
          </cell>
          <cell r="AW49">
            <v>2392.49</v>
          </cell>
          <cell r="AZ49">
            <v>7592.05</v>
          </cell>
          <cell r="BA49">
            <v>387.1</v>
          </cell>
          <cell r="BB49">
            <v>7204.93</v>
          </cell>
          <cell r="BE49">
            <v>2042.87</v>
          </cell>
          <cell r="BF49">
            <v>107.14</v>
          </cell>
          <cell r="BG49">
            <v>1935.73</v>
          </cell>
        </row>
        <row r="50">
          <cell r="B50">
            <v>63040.28</v>
          </cell>
          <cell r="C50">
            <v>3152.01</v>
          </cell>
          <cell r="D50">
            <v>59888.26</v>
          </cell>
          <cell r="G50">
            <v>66904.63</v>
          </cell>
          <cell r="H50">
            <v>3345.23</v>
          </cell>
          <cell r="I50">
            <v>63559.38</v>
          </cell>
          <cell r="L50">
            <v>53200.27</v>
          </cell>
          <cell r="M50">
            <v>2660.02</v>
          </cell>
          <cell r="N50">
            <v>50540.23</v>
          </cell>
          <cell r="Q50">
            <v>33940.36</v>
          </cell>
          <cell r="R50">
            <v>1697.02</v>
          </cell>
          <cell r="S50">
            <v>32243.34</v>
          </cell>
          <cell r="V50">
            <v>26387.58</v>
          </cell>
          <cell r="W50">
            <v>1477.15</v>
          </cell>
          <cell r="X50">
            <v>24910.43</v>
          </cell>
          <cell r="AA50">
            <v>27728.47</v>
          </cell>
          <cell r="AB50">
            <v>1541.41</v>
          </cell>
          <cell r="AC50">
            <v>26187.04</v>
          </cell>
          <cell r="AF50">
            <v>33075.2</v>
          </cell>
          <cell r="AG50">
            <v>1813.42</v>
          </cell>
          <cell r="AH50">
            <v>31261.76</v>
          </cell>
          <cell r="AK50">
            <v>29186.82</v>
          </cell>
          <cell r="AL50">
            <v>1613.25</v>
          </cell>
          <cell r="AM50">
            <v>27573.56</v>
          </cell>
          <cell r="AP50">
            <v>33163.84</v>
          </cell>
          <cell r="AQ50">
            <v>1811.12</v>
          </cell>
          <cell r="AR50">
            <v>31352.71</v>
          </cell>
          <cell r="AU50">
            <v>58964.37</v>
          </cell>
          <cell r="AV50">
            <v>3102.17</v>
          </cell>
          <cell r="AW50">
            <v>55862.19</v>
          </cell>
          <cell r="AZ50">
            <v>61088.91</v>
          </cell>
          <cell r="BA50">
            <v>3222.28</v>
          </cell>
          <cell r="BB50">
            <v>57866.61</v>
          </cell>
          <cell r="BE50">
            <v>60142.19</v>
          </cell>
          <cell r="BF50">
            <v>3162.62</v>
          </cell>
          <cell r="BG50">
            <v>56979.56</v>
          </cell>
        </row>
        <row r="51">
          <cell r="B51">
            <v>402186.58</v>
          </cell>
          <cell r="C51">
            <v>20109.33</v>
          </cell>
          <cell r="D51">
            <v>382077.24</v>
          </cell>
          <cell r="G51">
            <v>408894.25</v>
          </cell>
          <cell r="H51">
            <v>20444.71</v>
          </cell>
          <cell r="I51">
            <v>388449.53</v>
          </cell>
          <cell r="L51">
            <v>303013.86</v>
          </cell>
          <cell r="M51">
            <v>15150.69</v>
          </cell>
          <cell r="N51">
            <v>287863.17</v>
          </cell>
          <cell r="Q51">
            <v>242149.14</v>
          </cell>
          <cell r="R51">
            <v>12107.46</v>
          </cell>
          <cell r="S51">
            <v>230041.67</v>
          </cell>
          <cell r="V51">
            <v>220905.05</v>
          </cell>
          <cell r="W51">
            <v>11841.72</v>
          </cell>
          <cell r="X51">
            <v>209063.32</v>
          </cell>
          <cell r="AA51">
            <v>157229.86</v>
          </cell>
          <cell r="AB51">
            <v>8641.75</v>
          </cell>
          <cell r="AC51">
            <v>148588.1</v>
          </cell>
          <cell r="AF51">
            <v>230560.08</v>
          </cell>
          <cell r="AG51">
            <v>12371.8</v>
          </cell>
          <cell r="AH51">
            <v>218188.27</v>
          </cell>
          <cell r="AK51">
            <v>189850.12</v>
          </cell>
          <cell r="AL51">
            <v>10332.37</v>
          </cell>
          <cell r="AM51">
            <v>179517.73</v>
          </cell>
          <cell r="AP51">
            <v>198299.71</v>
          </cell>
          <cell r="AQ51">
            <v>10736.34</v>
          </cell>
          <cell r="AR51">
            <v>187563.36</v>
          </cell>
          <cell r="AU51">
            <v>395429.24</v>
          </cell>
          <cell r="AV51">
            <v>20534.28</v>
          </cell>
          <cell r="AW51">
            <v>374894.96</v>
          </cell>
          <cell r="AZ51">
            <v>348329.74</v>
          </cell>
          <cell r="BA51">
            <v>18288.07</v>
          </cell>
          <cell r="BB51">
            <v>330041.65</v>
          </cell>
          <cell r="BE51">
            <v>442934.5</v>
          </cell>
          <cell r="BF51">
            <v>22951.9</v>
          </cell>
          <cell r="BG51">
            <v>419982.59</v>
          </cell>
        </row>
        <row r="52">
          <cell r="B52">
            <v>322487.85</v>
          </cell>
          <cell r="C52">
            <v>16124.39</v>
          </cell>
          <cell r="D52">
            <v>306363.44</v>
          </cell>
          <cell r="G52">
            <v>280508.55</v>
          </cell>
          <cell r="H52">
            <v>14025.43</v>
          </cell>
          <cell r="I52">
            <v>266483.11</v>
          </cell>
          <cell r="L52">
            <v>228859.37</v>
          </cell>
          <cell r="M52">
            <v>11442.97</v>
          </cell>
          <cell r="N52">
            <v>217416.38</v>
          </cell>
          <cell r="Q52">
            <v>174461.55</v>
          </cell>
          <cell r="R52">
            <v>8723.07</v>
          </cell>
          <cell r="S52">
            <v>165738.47</v>
          </cell>
          <cell r="V52">
            <v>155115.83</v>
          </cell>
          <cell r="W52">
            <v>8385.29</v>
          </cell>
          <cell r="X52">
            <v>146730.53</v>
          </cell>
          <cell r="AA52">
            <v>119878.65</v>
          </cell>
          <cell r="AB52">
            <v>6582.79</v>
          </cell>
          <cell r="AC52">
            <v>113295.85</v>
          </cell>
          <cell r="AF52">
            <v>176082.39</v>
          </cell>
          <cell r="AG52">
            <v>9426.15</v>
          </cell>
          <cell r="AH52">
            <v>166656.23</v>
          </cell>
          <cell r="AK52">
            <v>134688.9</v>
          </cell>
          <cell r="AL52">
            <v>7371.31</v>
          </cell>
          <cell r="AM52">
            <v>127317.58</v>
          </cell>
          <cell r="AP52">
            <v>145307.81</v>
          </cell>
          <cell r="AQ52">
            <v>7891.93</v>
          </cell>
          <cell r="AR52">
            <v>137415.86</v>
          </cell>
          <cell r="AU52">
            <v>233194.87</v>
          </cell>
          <cell r="AV52">
            <v>12286.49</v>
          </cell>
          <cell r="AW52">
            <v>220908.38</v>
          </cell>
          <cell r="AZ52">
            <v>263220.62</v>
          </cell>
          <cell r="BA52">
            <v>13854.8</v>
          </cell>
          <cell r="BB52">
            <v>249365.8</v>
          </cell>
          <cell r="BE52">
            <v>299047.64</v>
          </cell>
          <cell r="BF52">
            <v>15626.53</v>
          </cell>
          <cell r="BG52">
            <v>283421.1</v>
          </cell>
        </row>
        <row r="53">
          <cell r="B53">
            <v>16537.85</v>
          </cell>
          <cell r="C53">
            <v>826.89</v>
          </cell>
          <cell r="D53">
            <v>15710.96</v>
          </cell>
          <cell r="G53">
            <v>669238.5</v>
          </cell>
          <cell r="H53">
            <v>33461.92</v>
          </cell>
          <cell r="I53">
            <v>635776.56</v>
          </cell>
          <cell r="L53">
            <v>544479.09</v>
          </cell>
          <cell r="M53">
            <v>27223.95</v>
          </cell>
          <cell r="N53">
            <v>517255.13</v>
          </cell>
          <cell r="Q53">
            <v>408794.43</v>
          </cell>
          <cell r="R53">
            <v>20439.72</v>
          </cell>
          <cell r="S53">
            <v>388354.7</v>
          </cell>
          <cell r="V53">
            <v>360123.57</v>
          </cell>
          <cell r="W53">
            <v>19387.25</v>
          </cell>
          <cell r="X53">
            <v>340736.31</v>
          </cell>
          <cell r="AA53">
            <v>287187.22</v>
          </cell>
          <cell r="AB53">
            <v>15668.17</v>
          </cell>
          <cell r="AC53">
            <v>271519.03</v>
          </cell>
          <cell r="AF53">
            <v>380257.74</v>
          </cell>
          <cell r="AG53">
            <v>20472.48</v>
          </cell>
          <cell r="AH53">
            <v>359785.25</v>
          </cell>
          <cell r="AK53">
            <v>326810.05</v>
          </cell>
          <cell r="AL53">
            <v>17790.6</v>
          </cell>
          <cell r="AM53">
            <v>309019.45</v>
          </cell>
          <cell r="AP53">
            <v>344246.19</v>
          </cell>
          <cell r="AQ53">
            <v>18659.17</v>
          </cell>
          <cell r="AR53">
            <v>325587.01</v>
          </cell>
          <cell r="AU53">
            <v>657907.8</v>
          </cell>
          <cell r="AV53">
            <v>34373.58</v>
          </cell>
          <cell r="AW53">
            <v>623534.21</v>
          </cell>
          <cell r="AZ53">
            <v>637718.01</v>
          </cell>
          <cell r="BA53">
            <v>33460.89</v>
          </cell>
          <cell r="BB53">
            <v>604257.12</v>
          </cell>
          <cell r="BE53">
            <v>752920.95</v>
          </cell>
          <cell r="BF53">
            <v>39108.81</v>
          </cell>
          <cell r="BG53">
            <v>713812.13</v>
          </cell>
        </row>
        <row r="54">
          <cell r="B54">
            <v>120048.76</v>
          </cell>
          <cell r="C54">
            <v>6002.44</v>
          </cell>
          <cell r="D54">
            <v>114046.32</v>
          </cell>
          <cell r="G54">
            <v>103392.16</v>
          </cell>
          <cell r="H54">
            <v>5169.61</v>
          </cell>
          <cell r="I54">
            <v>98222.55</v>
          </cell>
          <cell r="L54">
            <v>89356.28</v>
          </cell>
          <cell r="M54">
            <v>4467.81</v>
          </cell>
          <cell r="N54">
            <v>84888.46</v>
          </cell>
          <cell r="Q54">
            <v>60708.26</v>
          </cell>
          <cell r="R54">
            <v>3035.41</v>
          </cell>
          <cell r="S54">
            <v>57672.84</v>
          </cell>
          <cell r="V54">
            <v>51059.56</v>
          </cell>
          <cell r="W54">
            <v>2773.34</v>
          </cell>
          <cell r="X54">
            <v>48286.21</v>
          </cell>
          <cell r="AA54">
            <v>43610.61</v>
          </cell>
          <cell r="AB54">
            <v>2388.62</v>
          </cell>
          <cell r="AC54">
            <v>41221.99</v>
          </cell>
          <cell r="AF54">
            <v>46162</v>
          </cell>
          <cell r="AG54">
            <v>2531.42</v>
          </cell>
          <cell r="AH54">
            <v>43630.57</v>
          </cell>
          <cell r="AK54">
            <v>44450.18</v>
          </cell>
          <cell r="AL54">
            <v>2436.39</v>
          </cell>
          <cell r="AM54">
            <v>42013.78</v>
          </cell>
          <cell r="AP54">
            <v>56720.73</v>
          </cell>
          <cell r="AQ54">
            <v>3045.36</v>
          </cell>
          <cell r="AR54">
            <v>53675.36</v>
          </cell>
          <cell r="AU54">
            <v>106700.47</v>
          </cell>
          <cell r="AV54">
            <v>5549.62</v>
          </cell>
          <cell r="AW54">
            <v>101150.84</v>
          </cell>
          <cell r="AZ54">
            <v>90491.6</v>
          </cell>
          <cell r="BA54">
            <v>4765.11</v>
          </cell>
          <cell r="BB54">
            <v>85726.48</v>
          </cell>
          <cell r="BE54">
            <v>130386.28</v>
          </cell>
          <cell r="BF54">
            <v>6737.83</v>
          </cell>
          <cell r="BG54">
            <v>123648.45</v>
          </cell>
        </row>
        <row r="55">
          <cell r="B55">
            <v>115229.49</v>
          </cell>
          <cell r="C55">
            <v>5761.47</v>
          </cell>
          <cell r="D55">
            <v>109468</v>
          </cell>
          <cell r="G55">
            <v>99775.04</v>
          </cell>
          <cell r="H55">
            <v>4988.75</v>
          </cell>
          <cell r="I55">
            <v>94786.28</v>
          </cell>
          <cell r="L55">
            <v>89097.25</v>
          </cell>
          <cell r="M55">
            <v>4454.86</v>
          </cell>
          <cell r="N55">
            <v>84642.37</v>
          </cell>
          <cell r="Q55">
            <v>77574</v>
          </cell>
          <cell r="R55">
            <v>3878.7</v>
          </cell>
          <cell r="S55">
            <v>73695.3</v>
          </cell>
          <cell r="V55">
            <v>47581.83</v>
          </cell>
          <cell r="W55">
            <v>2606.52</v>
          </cell>
          <cell r="X55">
            <v>44975.3</v>
          </cell>
          <cell r="AA55">
            <v>51052.62</v>
          </cell>
          <cell r="AB55">
            <v>2759.61</v>
          </cell>
          <cell r="AC55">
            <v>48293.01</v>
          </cell>
          <cell r="AF55">
            <v>52694.31</v>
          </cell>
          <cell r="AG55">
            <v>2872.42</v>
          </cell>
          <cell r="AH55">
            <v>49821.87</v>
          </cell>
          <cell r="AK55">
            <v>43089.37</v>
          </cell>
          <cell r="AL55">
            <v>2398.51</v>
          </cell>
          <cell r="AM55">
            <v>40690.86</v>
          </cell>
          <cell r="AP55">
            <v>49761.36</v>
          </cell>
          <cell r="AQ55">
            <v>2731.72</v>
          </cell>
          <cell r="AR55">
            <v>47029.62</v>
          </cell>
          <cell r="AU55">
            <v>119496.54</v>
          </cell>
          <cell r="AV55">
            <v>6214.84</v>
          </cell>
          <cell r="AW55">
            <v>113281.68</v>
          </cell>
          <cell r="AZ55">
            <v>96570.85</v>
          </cell>
          <cell r="BA55">
            <v>5070.69</v>
          </cell>
          <cell r="BB55">
            <v>91500.15</v>
          </cell>
          <cell r="BE55">
            <v>110629.53</v>
          </cell>
          <cell r="BF55">
            <v>5765.31</v>
          </cell>
          <cell r="BG55">
            <v>104864.2</v>
          </cell>
        </row>
        <row r="56">
          <cell r="B56">
            <v>14443.98</v>
          </cell>
          <cell r="C56">
            <v>722.2</v>
          </cell>
          <cell r="D56">
            <v>13721.77</v>
          </cell>
          <cell r="G56">
            <v>-61.590000000000146</v>
          </cell>
          <cell r="H56">
            <v>-3.079999999999984</v>
          </cell>
          <cell r="I56">
            <v>-58.51000000000022</v>
          </cell>
          <cell r="L56">
            <v>0</v>
          </cell>
          <cell r="M56">
            <v>0</v>
          </cell>
          <cell r="N56">
            <v>0</v>
          </cell>
          <cell r="Q56">
            <v>6489.43</v>
          </cell>
          <cell r="R56">
            <v>324.47</v>
          </cell>
          <cell r="S56">
            <v>6164.94</v>
          </cell>
          <cell r="V56">
            <v>8965.04</v>
          </cell>
          <cell r="W56">
            <v>481.93</v>
          </cell>
          <cell r="X56">
            <v>8483.09</v>
          </cell>
          <cell r="AA56">
            <v>7457.46</v>
          </cell>
          <cell r="AB56">
            <v>410.35</v>
          </cell>
          <cell r="AC56">
            <v>7047.11</v>
          </cell>
          <cell r="AF56">
            <v>8889.94</v>
          </cell>
          <cell r="AG56">
            <v>484.49</v>
          </cell>
          <cell r="AH56">
            <v>8405.45</v>
          </cell>
          <cell r="AK56">
            <v>14199.75</v>
          </cell>
          <cell r="AL56">
            <v>748.74</v>
          </cell>
          <cell r="AM56">
            <v>13451</v>
          </cell>
          <cell r="AP56">
            <v>11222.74</v>
          </cell>
          <cell r="AQ56">
            <v>602.39</v>
          </cell>
          <cell r="AR56">
            <v>10620.35</v>
          </cell>
          <cell r="AU56">
            <v>15039.3</v>
          </cell>
          <cell r="AV56">
            <v>802.35</v>
          </cell>
          <cell r="AW56">
            <v>14236.94</v>
          </cell>
          <cell r="AZ56">
            <v>15616.32</v>
          </cell>
          <cell r="BA56">
            <v>825.74</v>
          </cell>
          <cell r="BB56">
            <v>14790.56</v>
          </cell>
          <cell r="BE56">
            <v>20720.91</v>
          </cell>
          <cell r="BF56">
            <v>1074.8</v>
          </cell>
          <cell r="BG56">
            <v>19646.11</v>
          </cell>
        </row>
        <row r="57">
          <cell r="B57">
            <v>630569.59</v>
          </cell>
          <cell r="C57">
            <v>31528.48</v>
          </cell>
          <cell r="D57">
            <v>599041.1</v>
          </cell>
          <cell r="G57">
            <v>521814.3</v>
          </cell>
          <cell r="H57">
            <v>26090.72</v>
          </cell>
          <cell r="I57">
            <v>495723.57</v>
          </cell>
          <cell r="L57">
            <v>0</v>
          </cell>
          <cell r="M57">
            <v>0</v>
          </cell>
          <cell r="N57">
            <v>0</v>
          </cell>
          <cell r="Q57">
            <v>401510.7</v>
          </cell>
          <cell r="R57">
            <v>20075.53</v>
          </cell>
          <cell r="S57">
            <v>381435.15</v>
          </cell>
          <cell r="V57">
            <v>345139.2</v>
          </cell>
          <cell r="W57">
            <v>19013.16</v>
          </cell>
          <cell r="X57">
            <v>326126.02</v>
          </cell>
          <cell r="AA57">
            <v>284104.61</v>
          </cell>
          <cell r="AB57">
            <v>15864.42</v>
          </cell>
          <cell r="AC57">
            <v>268240.17</v>
          </cell>
          <cell r="AF57">
            <v>355314.2</v>
          </cell>
          <cell r="AG57">
            <v>19516.28</v>
          </cell>
          <cell r="AH57">
            <v>335797.9</v>
          </cell>
          <cell r="AK57">
            <v>286921.46</v>
          </cell>
          <cell r="AL57">
            <v>16035</v>
          </cell>
          <cell r="AM57">
            <v>270886.45</v>
          </cell>
          <cell r="AP57">
            <v>318753.61</v>
          </cell>
          <cell r="AQ57">
            <v>17584.2</v>
          </cell>
          <cell r="AR57">
            <v>301169.39</v>
          </cell>
          <cell r="AU57">
            <v>604558.54</v>
          </cell>
          <cell r="AV57">
            <v>31884.61</v>
          </cell>
          <cell r="AW57">
            <v>572673.91</v>
          </cell>
          <cell r="AZ57">
            <v>553258.71</v>
          </cell>
          <cell r="BA57">
            <v>29421.43</v>
          </cell>
          <cell r="BB57">
            <v>523837.28</v>
          </cell>
          <cell r="BE57">
            <v>676348.03</v>
          </cell>
          <cell r="BF57">
            <v>35464.61</v>
          </cell>
          <cell r="BG57">
            <v>640883.41</v>
          </cell>
        </row>
        <row r="58">
          <cell r="B58">
            <v>57984.61</v>
          </cell>
          <cell r="C58">
            <v>2899.23</v>
          </cell>
          <cell r="D58">
            <v>55085.37</v>
          </cell>
          <cell r="G58">
            <v>58858.97</v>
          </cell>
          <cell r="H58">
            <v>2942.95</v>
          </cell>
          <cell r="I58">
            <v>55916</v>
          </cell>
          <cell r="L58">
            <v>47000.3</v>
          </cell>
          <cell r="M58">
            <v>2350.01</v>
          </cell>
          <cell r="N58">
            <v>44650.27</v>
          </cell>
          <cell r="Q58">
            <v>36848.17</v>
          </cell>
          <cell r="R58">
            <v>1842.4</v>
          </cell>
          <cell r="S58">
            <v>35005.76</v>
          </cell>
          <cell r="V58">
            <v>33854.25</v>
          </cell>
          <cell r="W58">
            <v>1823.84</v>
          </cell>
          <cell r="X58">
            <v>32030.39</v>
          </cell>
          <cell r="AA58">
            <v>21291.07</v>
          </cell>
          <cell r="AB58">
            <v>1200.41</v>
          </cell>
          <cell r="AC58">
            <v>20090.66</v>
          </cell>
          <cell r="AF58">
            <v>28601.53</v>
          </cell>
          <cell r="AG58">
            <v>1584.94</v>
          </cell>
          <cell r="AH58">
            <v>27016.58</v>
          </cell>
          <cell r="AK58">
            <v>27940.61</v>
          </cell>
          <cell r="AL58">
            <v>1553.03</v>
          </cell>
          <cell r="AM58">
            <v>26387.57</v>
          </cell>
          <cell r="AP58">
            <v>25976.91</v>
          </cell>
          <cell r="AQ58">
            <v>1456.17</v>
          </cell>
          <cell r="AR58">
            <v>24520.73</v>
          </cell>
          <cell r="AU58">
            <v>50205.59</v>
          </cell>
          <cell r="AV58">
            <v>2661.22</v>
          </cell>
          <cell r="AW58">
            <v>47544.36</v>
          </cell>
          <cell r="AZ58">
            <v>52593.5</v>
          </cell>
          <cell r="BA58">
            <v>2797.87</v>
          </cell>
          <cell r="BB58">
            <v>49795.62</v>
          </cell>
          <cell r="BE58">
            <v>63428.88</v>
          </cell>
          <cell r="BF58">
            <v>3328.56</v>
          </cell>
          <cell r="BG58">
            <v>60100.3</v>
          </cell>
        </row>
        <row r="59">
          <cell r="B59">
            <v>523061.22</v>
          </cell>
          <cell r="C59">
            <v>26153.06</v>
          </cell>
          <cell r="D59">
            <v>496908.14</v>
          </cell>
          <cell r="G59">
            <v>478269.84</v>
          </cell>
          <cell r="H59">
            <v>23913.49</v>
          </cell>
          <cell r="I59">
            <v>454356.34</v>
          </cell>
          <cell r="L59">
            <v>387608.73</v>
          </cell>
          <cell r="M59">
            <v>19380.44</v>
          </cell>
          <cell r="N59">
            <v>368228.28</v>
          </cell>
          <cell r="Q59">
            <v>277471.97</v>
          </cell>
          <cell r="R59">
            <v>13873.6</v>
          </cell>
          <cell r="S59">
            <v>263598.36</v>
          </cell>
          <cell r="V59">
            <v>223937.99</v>
          </cell>
          <cell r="W59">
            <v>12149.34</v>
          </cell>
          <cell r="X59">
            <v>211788.63</v>
          </cell>
          <cell r="AA59">
            <v>213723.94</v>
          </cell>
          <cell r="AB59">
            <v>11615.62</v>
          </cell>
          <cell r="AC59">
            <v>202108.31</v>
          </cell>
          <cell r="AF59">
            <v>254917</v>
          </cell>
          <cell r="AG59">
            <v>13760.16</v>
          </cell>
          <cell r="AH59">
            <v>241156.83</v>
          </cell>
          <cell r="AK59">
            <v>210784.95</v>
          </cell>
          <cell r="AL59">
            <v>11506.93</v>
          </cell>
          <cell r="AM59">
            <v>199278</v>
          </cell>
          <cell r="AP59">
            <v>234831.49</v>
          </cell>
          <cell r="AQ59">
            <v>12705.21</v>
          </cell>
          <cell r="AR59">
            <v>222126.28</v>
          </cell>
          <cell r="AU59">
            <v>443144.4</v>
          </cell>
          <cell r="AV59">
            <v>23076.71</v>
          </cell>
          <cell r="AW59">
            <v>420067.68</v>
          </cell>
          <cell r="AZ59">
            <v>400802.08</v>
          </cell>
          <cell r="BA59">
            <v>21056.64</v>
          </cell>
          <cell r="BB59">
            <v>379745.43</v>
          </cell>
          <cell r="BE59">
            <v>551898.26</v>
          </cell>
          <cell r="BF59">
            <v>28598.49</v>
          </cell>
          <cell r="BG59">
            <v>523299.75</v>
          </cell>
        </row>
        <row r="60">
          <cell r="B60">
            <v>193362.26</v>
          </cell>
          <cell r="C60">
            <v>9668.11</v>
          </cell>
          <cell r="D60">
            <v>183694.15</v>
          </cell>
          <cell r="G60">
            <v>162718.94</v>
          </cell>
          <cell r="H60">
            <v>8135.95</v>
          </cell>
          <cell r="I60">
            <v>154582.98</v>
          </cell>
          <cell r="L60">
            <v>121063.1</v>
          </cell>
          <cell r="M60">
            <v>6053.16</v>
          </cell>
          <cell r="N60">
            <v>115009.92</v>
          </cell>
          <cell r="Q60">
            <v>99700.26</v>
          </cell>
          <cell r="R60">
            <v>4985.01</v>
          </cell>
          <cell r="S60">
            <v>94715.24</v>
          </cell>
          <cell r="V60">
            <v>90131.88</v>
          </cell>
          <cell r="W60">
            <v>4798.42</v>
          </cell>
          <cell r="X60">
            <v>85333.46</v>
          </cell>
          <cell r="AA60">
            <v>78943.17</v>
          </cell>
          <cell r="AB60">
            <v>4223.94</v>
          </cell>
          <cell r="AC60">
            <v>74719.22</v>
          </cell>
          <cell r="AF60">
            <v>91552.4</v>
          </cell>
          <cell r="AG60">
            <v>4870.91</v>
          </cell>
          <cell r="AH60">
            <v>86681.47</v>
          </cell>
          <cell r="AK60">
            <v>62532.19</v>
          </cell>
          <cell r="AL60">
            <v>3439.67</v>
          </cell>
          <cell r="AM60">
            <v>59092.5</v>
          </cell>
          <cell r="AP60">
            <v>88063.36</v>
          </cell>
          <cell r="AQ60">
            <v>4703</v>
          </cell>
          <cell r="AR60">
            <v>83360.34</v>
          </cell>
          <cell r="AU60">
            <v>150139.13</v>
          </cell>
          <cell r="AV60">
            <v>7807.18</v>
          </cell>
          <cell r="AW60">
            <v>142331.95</v>
          </cell>
          <cell r="AZ60">
            <v>154352.43</v>
          </cell>
          <cell r="BA60">
            <v>8042.87</v>
          </cell>
          <cell r="BB60">
            <v>146309.54</v>
          </cell>
          <cell r="BE60">
            <v>203237.3</v>
          </cell>
          <cell r="BF60">
            <v>10477.41</v>
          </cell>
          <cell r="BG60">
            <v>192759.88</v>
          </cell>
        </row>
        <row r="61">
          <cell r="B61">
            <v>153450.61</v>
          </cell>
          <cell r="C61">
            <v>7672.53</v>
          </cell>
          <cell r="D61">
            <v>145778.06</v>
          </cell>
          <cell r="G61">
            <v>118386.73</v>
          </cell>
          <cell r="H61">
            <v>5919.33</v>
          </cell>
          <cell r="I61">
            <v>112467.39</v>
          </cell>
          <cell r="L61">
            <v>111588.96</v>
          </cell>
          <cell r="M61">
            <v>5579.45</v>
          </cell>
          <cell r="N61">
            <v>106009.5</v>
          </cell>
          <cell r="Q61">
            <v>66030.81</v>
          </cell>
          <cell r="R61">
            <v>3301.55</v>
          </cell>
          <cell r="S61">
            <v>62729.25</v>
          </cell>
          <cell r="V61">
            <v>53247.92</v>
          </cell>
          <cell r="W61">
            <v>2868.6</v>
          </cell>
          <cell r="X61">
            <v>50379.32</v>
          </cell>
          <cell r="AA61">
            <v>50230.11</v>
          </cell>
          <cell r="AB61">
            <v>2718.39</v>
          </cell>
          <cell r="AC61">
            <v>47511.7</v>
          </cell>
          <cell r="AF61">
            <v>74008.87</v>
          </cell>
          <cell r="AG61">
            <v>3925.7</v>
          </cell>
          <cell r="AH61">
            <v>70083.15</v>
          </cell>
          <cell r="AK61">
            <v>41148.68</v>
          </cell>
          <cell r="AL61">
            <v>2277.3</v>
          </cell>
          <cell r="AM61">
            <v>38871.38</v>
          </cell>
          <cell r="AP61">
            <v>53913.5</v>
          </cell>
          <cell r="AQ61">
            <v>2902.28</v>
          </cell>
          <cell r="AR61">
            <v>51011.22</v>
          </cell>
          <cell r="AU61">
            <v>104326.64</v>
          </cell>
          <cell r="AV61">
            <v>5429.52</v>
          </cell>
          <cell r="AW61">
            <v>98897.11</v>
          </cell>
          <cell r="AZ61">
            <v>91124.56</v>
          </cell>
          <cell r="BA61">
            <v>4802.39</v>
          </cell>
          <cell r="BB61">
            <v>86322.17</v>
          </cell>
          <cell r="BE61">
            <v>139590.73</v>
          </cell>
          <cell r="BF61">
            <v>7220.64</v>
          </cell>
          <cell r="BG61">
            <v>132370.08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72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"/>
    </sheetView>
  </sheetViews>
  <sheetFormatPr defaultColWidth="9.140625" defaultRowHeight="12.75"/>
  <cols>
    <col min="1" max="1" width="16.8515625" style="15" bestFit="1" customWidth="1"/>
    <col min="2" max="2" width="2.8515625" style="1" customWidth="1"/>
    <col min="3" max="4" width="20.140625" style="1" customWidth="1"/>
    <col min="5" max="5" width="19.7109375" style="1" bestFit="1" customWidth="1"/>
    <col min="6" max="6" width="23.140625" style="1" bestFit="1" customWidth="1"/>
    <col min="7" max="7" width="2.8515625" style="1" customWidth="1"/>
    <col min="8" max="9" width="18.7109375" style="1" customWidth="1"/>
    <col min="10" max="10" width="16.28125" style="1" bestFit="1" customWidth="1"/>
    <col min="11" max="11" width="2.28125" style="1" customWidth="1"/>
    <col min="12" max="16384" width="9.140625" style="1" customWidth="1"/>
  </cols>
  <sheetData>
    <row r="1" spans="1:4" ht="13.5">
      <c r="A1" s="1"/>
      <c r="C1" s="2" t="s">
        <v>129</v>
      </c>
      <c r="D1" s="2"/>
    </row>
    <row r="2" spans="1:3" ht="14.25" thickBot="1">
      <c r="A2" s="2"/>
      <c r="C2" s="1" t="s">
        <v>98</v>
      </c>
    </row>
    <row r="3" spans="1:10" ht="13.5">
      <c r="A3" s="3"/>
      <c r="C3" s="4" t="s">
        <v>100</v>
      </c>
      <c r="D3" s="4" t="s">
        <v>88</v>
      </c>
      <c r="E3" s="5"/>
      <c r="F3" s="4" t="s">
        <v>94</v>
      </c>
      <c r="G3" s="6"/>
      <c r="H3" s="7" t="s">
        <v>128</v>
      </c>
      <c r="I3" s="7" t="s">
        <v>100</v>
      </c>
      <c r="J3" s="7"/>
    </row>
    <row r="4" spans="1:10" ht="13.5">
      <c r="A4" s="8"/>
      <c r="C4" s="9" t="s">
        <v>90</v>
      </c>
      <c r="D4" s="9" t="s">
        <v>90</v>
      </c>
      <c r="E4" s="9" t="s">
        <v>84</v>
      </c>
      <c r="F4" s="9" t="s">
        <v>95</v>
      </c>
      <c r="G4" s="6"/>
      <c r="H4" s="10" t="s">
        <v>83</v>
      </c>
      <c r="I4" s="10" t="s">
        <v>83</v>
      </c>
      <c r="J4" s="10"/>
    </row>
    <row r="5" spans="1:10" ht="13.5">
      <c r="A5" s="11"/>
      <c r="C5" s="9" t="s">
        <v>91</v>
      </c>
      <c r="D5" s="9" t="s">
        <v>91</v>
      </c>
      <c r="E5" s="9" t="s">
        <v>85</v>
      </c>
      <c r="F5" s="9" t="s">
        <v>93</v>
      </c>
      <c r="G5" s="6"/>
      <c r="H5" s="10" t="s">
        <v>86</v>
      </c>
      <c r="I5" s="10" t="s">
        <v>86</v>
      </c>
      <c r="J5" s="10"/>
    </row>
    <row r="6" spans="1:10" ht="14.25" thickBot="1">
      <c r="A6" s="12" t="s">
        <v>0</v>
      </c>
      <c r="C6" s="13" t="s">
        <v>92</v>
      </c>
      <c r="D6" s="13" t="s">
        <v>97</v>
      </c>
      <c r="E6" s="13" t="s">
        <v>92</v>
      </c>
      <c r="F6" s="13" t="s">
        <v>96</v>
      </c>
      <c r="G6" s="6"/>
      <c r="H6" s="14" t="s">
        <v>87</v>
      </c>
      <c r="I6" s="14" t="s">
        <v>87</v>
      </c>
      <c r="J6" s="14" t="s">
        <v>89</v>
      </c>
    </row>
    <row r="7" ht="14.25" thickBot="1">
      <c r="I7" s="16"/>
    </row>
    <row r="8" spans="1:10" ht="13.5">
      <c r="A8" s="17" t="s">
        <v>1</v>
      </c>
      <c r="C8" s="18">
        <f>'FY 08-09 SUMMARY CalWRKS FD ELG'!N8</f>
        <v>75381041.88</v>
      </c>
      <c r="D8" s="19">
        <v>69671354.1</v>
      </c>
      <c r="E8" s="19">
        <f>C8-D8</f>
        <v>5709687.780000001</v>
      </c>
      <c r="F8" s="20">
        <v>-0.03</v>
      </c>
      <c r="G8" s="21"/>
      <c r="H8" s="18">
        <f>ROUND(E8*F8,0)</f>
        <v>-171291</v>
      </c>
      <c r="I8" s="22">
        <v>9554</v>
      </c>
      <c r="J8" s="22">
        <f>H8-I8</f>
        <v>-180845</v>
      </c>
    </row>
    <row r="9" spans="1:10" ht="13.5">
      <c r="A9" s="17" t="s">
        <v>2</v>
      </c>
      <c r="C9" s="23">
        <f>'FY 08-09 SUMMARY CalWRKS FD ELG'!N9</f>
        <v>18873.59</v>
      </c>
      <c r="D9" s="24">
        <v>2267.8400000000006</v>
      </c>
      <c r="E9" s="24">
        <f aca="true" t="shared" si="0" ref="E9:E65">C9-D9</f>
        <v>16605.75</v>
      </c>
      <c r="F9" s="25">
        <v>-0.03</v>
      </c>
      <c r="G9" s="21"/>
      <c r="H9" s="23">
        <f aca="true" t="shared" si="1" ref="H9:H65">ROUND(E9*F9,0)</f>
        <v>-498</v>
      </c>
      <c r="I9" s="26">
        <v>595</v>
      </c>
      <c r="J9" s="26">
        <f aca="true" t="shared" si="2" ref="J9:J65">H9-I9</f>
        <v>-1093</v>
      </c>
    </row>
    <row r="10" spans="1:10" ht="13.5">
      <c r="A10" s="17" t="s">
        <v>3</v>
      </c>
      <c r="C10" s="23">
        <f>'FY 08-09 SUMMARY CalWRKS FD ELG'!N10</f>
        <v>958272.4999999999</v>
      </c>
      <c r="D10" s="24">
        <v>1011978.95</v>
      </c>
      <c r="E10" s="24">
        <f t="shared" si="0"/>
        <v>-53706.45000000007</v>
      </c>
      <c r="F10" s="25">
        <v>-0.03</v>
      </c>
      <c r="G10" s="21"/>
      <c r="H10" s="23">
        <f t="shared" si="1"/>
        <v>1611</v>
      </c>
      <c r="I10" s="26">
        <v>-6009</v>
      </c>
      <c r="J10" s="26">
        <f t="shared" si="2"/>
        <v>7620</v>
      </c>
    </row>
    <row r="11" spans="1:10" ht="13.5">
      <c r="A11" s="17" t="s">
        <v>4</v>
      </c>
      <c r="C11" s="23">
        <f>'FY 08-09 SUMMARY CalWRKS FD ELG'!N11</f>
        <v>11391397.540000001</v>
      </c>
      <c r="D11" s="24">
        <v>12382436.21</v>
      </c>
      <c r="E11" s="24">
        <f t="shared" si="0"/>
        <v>-991038.6699999999</v>
      </c>
      <c r="F11" s="25">
        <v>-0.03</v>
      </c>
      <c r="G11" s="21"/>
      <c r="H11" s="23">
        <f t="shared" si="1"/>
        <v>29731</v>
      </c>
      <c r="I11" s="26">
        <v>5445</v>
      </c>
      <c r="J11" s="26">
        <f t="shared" si="2"/>
        <v>24286</v>
      </c>
    </row>
    <row r="12" spans="1:10" ht="13.5">
      <c r="A12" s="17" t="s">
        <v>5</v>
      </c>
      <c r="C12" s="23">
        <f>'FY 08-09 SUMMARY CalWRKS FD ELG'!N12</f>
        <v>1769509.4700000002</v>
      </c>
      <c r="D12" s="24">
        <v>1565657.6500000001</v>
      </c>
      <c r="E12" s="24">
        <f t="shared" si="0"/>
        <v>203851.82000000007</v>
      </c>
      <c r="F12" s="25">
        <v>-0.03</v>
      </c>
      <c r="G12" s="21"/>
      <c r="H12" s="23">
        <f t="shared" si="1"/>
        <v>-6116</v>
      </c>
      <c r="I12" s="26">
        <v>-9620</v>
      </c>
      <c r="J12" s="26">
        <f t="shared" si="2"/>
        <v>3504</v>
      </c>
    </row>
    <row r="13" spans="1:10" ht="13.5">
      <c r="A13" s="17" t="s">
        <v>6</v>
      </c>
      <c r="C13" s="23">
        <f>'FY 08-09 SUMMARY CalWRKS FD ELG'!N13</f>
        <v>756443.2799999999</v>
      </c>
      <c r="D13" s="24">
        <v>627605.68</v>
      </c>
      <c r="E13" s="24">
        <f t="shared" si="0"/>
        <v>128837.59999999986</v>
      </c>
      <c r="F13" s="25">
        <v>-0.03</v>
      </c>
      <c r="G13" s="21"/>
      <c r="H13" s="23">
        <f t="shared" si="1"/>
        <v>-3865</v>
      </c>
      <c r="I13" s="26">
        <v>-819</v>
      </c>
      <c r="J13" s="26">
        <f t="shared" si="2"/>
        <v>-3046</v>
      </c>
    </row>
    <row r="14" spans="1:10" ht="13.5">
      <c r="A14" s="17" t="s">
        <v>7</v>
      </c>
      <c r="C14" s="23">
        <f>'FY 08-09 SUMMARY CalWRKS FD ELG'!N14</f>
        <v>40295250.38999999</v>
      </c>
      <c r="D14" s="24">
        <v>37176908.730000004</v>
      </c>
      <c r="E14" s="24">
        <f t="shared" si="0"/>
        <v>3118341.659999989</v>
      </c>
      <c r="F14" s="25">
        <v>-0.03</v>
      </c>
      <c r="G14" s="21"/>
      <c r="H14" s="23">
        <f t="shared" si="1"/>
        <v>-93550</v>
      </c>
      <c r="I14" s="26">
        <v>-86823</v>
      </c>
      <c r="J14" s="26">
        <f t="shared" si="2"/>
        <v>-6727</v>
      </c>
    </row>
    <row r="15" spans="1:10" ht="13.5">
      <c r="A15" s="17" t="s">
        <v>8</v>
      </c>
      <c r="C15" s="23">
        <f>'FY 08-09 SUMMARY CalWRKS FD ELG'!N15</f>
        <v>2561896.75</v>
      </c>
      <c r="D15" s="24">
        <v>2493098.17</v>
      </c>
      <c r="E15" s="24">
        <f t="shared" si="0"/>
        <v>68798.58000000007</v>
      </c>
      <c r="F15" s="25">
        <v>-0.03</v>
      </c>
      <c r="G15" s="21"/>
      <c r="H15" s="23">
        <f t="shared" si="1"/>
        <v>-2064</v>
      </c>
      <c r="I15" s="26">
        <v>3339</v>
      </c>
      <c r="J15" s="26">
        <f t="shared" si="2"/>
        <v>-5403</v>
      </c>
    </row>
    <row r="16" spans="1:10" ht="13.5">
      <c r="A16" s="17" t="s">
        <v>9</v>
      </c>
      <c r="C16" s="23">
        <f>'FY 08-09 SUMMARY CalWRKS FD ELG'!N16</f>
        <v>2311443.15</v>
      </c>
      <c r="D16" s="24">
        <v>1872199.5099999998</v>
      </c>
      <c r="E16" s="24">
        <f t="shared" si="0"/>
        <v>439243.64000000013</v>
      </c>
      <c r="F16" s="25">
        <v>-0.03</v>
      </c>
      <c r="G16" s="21"/>
      <c r="H16" s="23">
        <f t="shared" si="1"/>
        <v>-13177</v>
      </c>
      <c r="I16" s="26">
        <v>23935</v>
      </c>
      <c r="J16" s="26">
        <f t="shared" si="2"/>
        <v>-37112</v>
      </c>
    </row>
    <row r="17" spans="1:10" ht="13.5">
      <c r="A17" s="17" t="s">
        <v>10</v>
      </c>
      <c r="C17" s="23">
        <f>'FY 08-09 SUMMARY CalWRKS FD ELG'!N17</f>
        <v>99843803.42</v>
      </c>
      <c r="D17" s="24">
        <v>89542276.38</v>
      </c>
      <c r="E17" s="24">
        <f t="shared" si="0"/>
        <v>10301527.040000007</v>
      </c>
      <c r="F17" s="25">
        <v>-0.03</v>
      </c>
      <c r="G17" s="21"/>
      <c r="H17" s="23">
        <f t="shared" si="1"/>
        <v>-309046</v>
      </c>
      <c r="I17" s="26">
        <v>-122542</v>
      </c>
      <c r="J17" s="26">
        <f t="shared" si="2"/>
        <v>-186504</v>
      </c>
    </row>
    <row r="18" spans="1:10" ht="13.5">
      <c r="A18" s="17" t="s">
        <v>11</v>
      </c>
      <c r="C18" s="23">
        <f>'FY 08-09 SUMMARY CalWRKS FD ELG'!N18</f>
        <v>1768802.06</v>
      </c>
      <c r="D18" s="24">
        <v>1783101.69</v>
      </c>
      <c r="E18" s="24">
        <f t="shared" si="0"/>
        <v>-14299.629999999888</v>
      </c>
      <c r="F18" s="25">
        <v>-0.03</v>
      </c>
      <c r="G18" s="21"/>
      <c r="H18" s="23">
        <f t="shared" si="1"/>
        <v>429</v>
      </c>
      <c r="I18" s="26">
        <v>-2663</v>
      </c>
      <c r="J18" s="26">
        <f t="shared" si="2"/>
        <v>3092</v>
      </c>
    </row>
    <row r="19" spans="1:10" ht="13.5">
      <c r="A19" s="17" t="s">
        <v>12</v>
      </c>
      <c r="C19" s="23">
        <f>'FY 08-09 SUMMARY CalWRKS FD ELG'!N19</f>
        <v>5258226.260000001</v>
      </c>
      <c r="D19" s="24">
        <v>5905849.06</v>
      </c>
      <c r="E19" s="24">
        <f t="shared" si="0"/>
        <v>-647622.7999999989</v>
      </c>
      <c r="F19" s="25">
        <v>-0.03</v>
      </c>
      <c r="G19" s="21"/>
      <c r="H19" s="23">
        <f t="shared" si="1"/>
        <v>19429</v>
      </c>
      <c r="I19" s="26">
        <v>-14113</v>
      </c>
      <c r="J19" s="26">
        <f t="shared" si="2"/>
        <v>33542</v>
      </c>
    </row>
    <row r="20" spans="1:10" ht="13.5">
      <c r="A20" s="17" t="s">
        <v>13</v>
      </c>
      <c r="C20" s="23">
        <f>'FY 08-09 SUMMARY CalWRKS FD ELG'!N20</f>
        <v>16442239.769999998</v>
      </c>
      <c r="D20" s="24">
        <v>14882579.41</v>
      </c>
      <c r="E20" s="24">
        <f t="shared" si="0"/>
        <v>1559660.3599999975</v>
      </c>
      <c r="F20" s="25">
        <v>-0.03</v>
      </c>
      <c r="G20" s="21"/>
      <c r="H20" s="23">
        <f t="shared" si="1"/>
        <v>-46790</v>
      </c>
      <c r="I20" s="26">
        <v>-18418</v>
      </c>
      <c r="J20" s="26">
        <f t="shared" si="2"/>
        <v>-28372</v>
      </c>
    </row>
    <row r="21" spans="1:10" ht="13.5">
      <c r="A21" s="17" t="s">
        <v>14</v>
      </c>
      <c r="C21" s="23">
        <f>'FY 08-09 SUMMARY CalWRKS FD ELG'!N21</f>
        <v>445138.31999999995</v>
      </c>
      <c r="D21" s="24">
        <v>497954.76999999996</v>
      </c>
      <c r="E21" s="24">
        <f t="shared" si="0"/>
        <v>-52816.45000000001</v>
      </c>
      <c r="F21" s="25">
        <v>-0.03</v>
      </c>
      <c r="G21" s="21"/>
      <c r="H21" s="23">
        <f t="shared" si="1"/>
        <v>1584</v>
      </c>
      <c r="I21" s="26">
        <v>-1868</v>
      </c>
      <c r="J21" s="26">
        <f t="shared" si="2"/>
        <v>3452</v>
      </c>
    </row>
    <row r="22" spans="1:10" ht="13.5">
      <c r="A22" s="17" t="s">
        <v>15</v>
      </c>
      <c r="C22" s="23">
        <f>'FY 08-09 SUMMARY CalWRKS FD ELG'!N22</f>
        <v>73577817.02999999</v>
      </c>
      <c r="D22" s="24">
        <v>66238595.059999995</v>
      </c>
      <c r="E22" s="24">
        <f t="shared" si="0"/>
        <v>7339221.969999991</v>
      </c>
      <c r="F22" s="25">
        <v>-0.03</v>
      </c>
      <c r="G22" s="21"/>
      <c r="H22" s="23">
        <f t="shared" si="1"/>
        <v>-220177</v>
      </c>
      <c r="I22" s="26">
        <v>-76901</v>
      </c>
      <c r="J22" s="26">
        <f t="shared" si="2"/>
        <v>-143276</v>
      </c>
    </row>
    <row r="23" spans="1:10" ht="13.5">
      <c r="A23" s="17" t="s">
        <v>16</v>
      </c>
      <c r="C23" s="23">
        <f>'FY 08-09 SUMMARY CalWRKS FD ELG'!N23</f>
        <v>10031955.680000002</v>
      </c>
      <c r="D23" s="24">
        <v>10056019.82</v>
      </c>
      <c r="E23" s="24">
        <f t="shared" si="0"/>
        <v>-24064.139999998733</v>
      </c>
      <c r="F23" s="25">
        <v>-0.03</v>
      </c>
      <c r="G23" s="21"/>
      <c r="H23" s="23">
        <f t="shared" si="1"/>
        <v>722</v>
      </c>
      <c r="I23" s="26">
        <v>-31301</v>
      </c>
      <c r="J23" s="26">
        <f t="shared" si="2"/>
        <v>32023</v>
      </c>
    </row>
    <row r="24" spans="1:10" ht="13.5">
      <c r="A24" s="17" t="s">
        <v>17</v>
      </c>
      <c r="C24" s="23">
        <f>'FY 08-09 SUMMARY CalWRKS FD ELG'!N24</f>
        <v>3938726.95</v>
      </c>
      <c r="D24" s="24">
        <v>3567158.52</v>
      </c>
      <c r="E24" s="24">
        <f t="shared" si="0"/>
        <v>371568.43000000017</v>
      </c>
      <c r="F24" s="25">
        <v>-0.03</v>
      </c>
      <c r="G24" s="21"/>
      <c r="H24" s="23">
        <f t="shared" si="1"/>
        <v>-11147</v>
      </c>
      <c r="I24" s="26">
        <v>-4448</v>
      </c>
      <c r="J24" s="26">
        <f t="shared" si="2"/>
        <v>-6699</v>
      </c>
    </row>
    <row r="25" spans="1:10" ht="13.5">
      <c r="A25" s="17" t="s">
        <v>18</v>
      </c>
      <c r="C25" s="23">
        <f>'FY 08-09 SUMMARY CalWRKS FD ELG'!N25</f>
        <v>1321908.41</v>
      </c>
      <c r="D25" s="24">
        <v>1422161</v>
      </c>
      <c r="E25" s="24">
        <f t="shared" si="0"/>
        <v>-100252.59000000008</v>
      </c>
      <c r="F25" s="25">
        <v>-0.03</v>
      </c>
      <c r="G25" s="21"/>
      <c r="H25" s="23">
        <f t="shared" si="1"/>
        <v>3008</v>
      </c>
      <c r="I25" s="26">
        <v>-3808</v>
      </c>
      <c r="J25" s="26">
        <f t="shared" si="2"/>
        <v>6816</v>
      </c>
    </row>
    <row r="26" spans="1:10" ht="13.5">
      <c r="A26" s="17" t="s">
        <v>19</v>
      </c>
      <c r="C26" s="23">
        <f>'FY 08-09 SUMMARY CalWRKS FD ELG'!N26</f>
        <v>655536829.8199999</v>
      </c>
      <c r="D26" s="24">
        <v>571796241.6399999</v>
      </c>
      <c r="E26" s="24">
        <f t="shared" si="0"/>
        <v>83740588.18000007</v>
      </c>
      <c r="F26" s="25">
        <v>-0.03</v>
      </c>
      <c r="G26" s="21"/>
      <c r="H26" s="23">
        <f t="shared" si="1"/>
        <v>-2512218</v>
      </c>
      <c r="I26" s="26">
        <v>457210</v>
      </c>
      <c r="J26" s="26">
        <f t="shared" si="2"/>
        <v>-2969428</v>
      </c>
    </row>
    <row r="27" spans="1:10" ht="13.5">
      <c r="A27" s="17" t="s">
        <v>20</v>
      </c>
      <c r="C27" s="23">
        <f>'FY 08-09 SUMMARY CalWRKS FD ELG'!N27</f>
        <v>11697573.889999999</v>
      </c>
      <c r="D27" s="24">
        <v>10591136.009999998</v>
      </c>
      <c r="E27" s="24">
        <f t="shared" si="0"/>
        <v>1106437.8800000008</v>
      </c>
      <c r="F27" s="25">
        <v>-0.03</v>
      </c>
      <c r="G27" s="21"/>
      <c r="H27" s="23">
        <f t="shared" si="1"/>
        <v>-33193</v>
      </c>
      <c r="I27" s="26">
        <v>-1124</v>
      </c>
      <c r="J27" s="26">
        <f t="shared" si="2"/>
        <v>-32069</v>
      </c>
    </row>
    <row r="28" spans="1:10" ht="13.5">
      <c r="A28" s="17" t="s">
        <v>21</v>
      </c>
      <c r="C28" s="23">
        <f>'FY 08-09 SUMMARY CalWRKS FD ELG'!N28</f>
        <v>4102490.829999999</v>
      </c>
      <c r="D28" s="24">
        <v>3202783.66</v>
      </c>
      <c r="E28" s="24">
        <f t="shared" si="0"/>
        <v>899707.169999999</v>
      </c>
      <c r="F28" s="25">
        <v>-0.03</v>
      </c>
      <c r="G28" s="21"/>
      <c r="H28" s="23">
        <f t="shared" si="1"/>
        <v>-26991</v>
      </c>
      <c r="I28" s="26">
        <v>585</v>
      </c>
      <c r="J28" s="26">
        <f t="shared" si="2"/>
        <v>-27576</v>
      </c>
    </row>
    <row r="29" spans="1:10" ht="13.5">
      <c r="A29" s="17" t="s">
        <v>22</v>
      </c>
      <c r="C29" s="23">
        <f>'FY 08-09 SUMMARY CalWRKS FD ELG'!N29</f>
        <v>691328.12</v>
      </c>
      <c r="D29" s="24">
        <v>627672.14</v>
      </c>
      <c r="E29" s="24">
        <f t="shared" si="0"/>
        <v>63655.97999999998</v>
      </c>
      <c r="F29" s="25">
        <v>-0.03</v>
      </c>
      <c r="G29" s="21"/>
      <c r="H29" s="23">
        <f t="shared" si="1"/>
        <v>-1910</v>
      </c>
      <c r="I29" s="26">
        <v>-3503</v>
      </c>
      <c r="J29" s="26">
        <f t="shared" si="2"/>
        <v>1593</v>
      </c>
    </row>
    <row r="30" spans="1:10" ht="13.5">
      <c r="A30" s="17" t="s">
        <v>23</v>
      </c>
      <c r="C30" s="23">
        <f>'FY 08-09 SUMMARY CalWRKS FD ELG'!N30</f>
        <v>4458004.66</v>
      </c>
      <c r="D30" s="24">
        <v>4316056.760000001</v>
      </c>
      <c r="E30" s="24">
        <f t="shared" si="0"/>
        <v>141947.89999999944</v>
      </c>
      <c r="F30" s="25">
        <v>-0.03</v>
      </c>
      <c r="G30" s="21"/>
      <c r="H30" s="23">
        <f t="shared" si="1"/>
        <v>-4258</v>
      </c>
      <c r="I30" s="26">
        <v>1671</v>
      </c>
      <c r="J30" s="26">
        <f t="shared" si="2"/>
        <v>-5929</v>
      </c>
    </row>
    <row r="31" spans="1:10" ht="13.5">
      <c r="A31" s="17" t="s">
        <v>24</v>
      </c>
      <c r="C31" s="23">
        <f>'FY 08-09 SUMMARY CalWRKS FD ELG'!N31</f>
        <v>27893929.799999997</v>
      </c>
      <c r="D31" s="24">
        <v>26605857.309999995</v>
      </c>
      <c r="E31" s="24">
        <f t="shared" si="0"/>
        <v>1288072.490000002</v>
      </c>
      <c r="F31" s="25">
        <v>-0.03</v>
      </c>
      <c r="G31" s="21"/>
      <c r="H31" s="23">
        <f t="shared" si="1"/>
        <v>-38642</v>
      </c>
      <c r="I31" s="26">
        <v>-63654</v>
      </c>
      <c r="J31" s="26">
        <f t="shared" si="2"/>
        <v>25012</v>
      </c>
    </row>
    <row r="32" spans="1:10" ht="13.5">
      <c r="A32" s="17" t="s">
        <v>25</v>
      </c>
      <c r="C32" s="23">
        <f>'FY 08-09 SUMMARY CalWRKS FD ELG'!N32</f>
        <v>515413.31</v>
      </c>
      <c r="D32" s="24">
        <v>510874.75999999995</v>
      </c>
      <c r="E32" s="24">
        <f t="shared" si="0"/>
        <v>4538.550000000047</v>
      </c>
      <c r="F32" s="25">
        <v>-0.03</v>
      </c>
      <c r="G32" s="21"/>
      <c r="H32" s="23">
        <f t="shared" si="1"/>
        <v>-136</v>
      </c>
      <c r="I32" s="26">
        <v>2898</v>
      </c>
      <c r="J32" s="26">
        <f t="shared" si="2"/>
        <v>-3034</v>
      </c>
    </row>
    <row r="33" spans="1:10" ht="13.5">
      <c r="A33" s="17" t="s">
        <v>26</v>
      </c>
      <c r="C33" s="23">
        <f>'FY 08-09 SUMMARY CalWRKS FD ELG'!N33</f>
        <v>126219.53</v>
      </c>
      <c r="D33" s="24">
        <v>143489.07</v>
      </c>
      <c r="E33" s="24">
        <f t="shared" si="0"/>
        <v>-17269.540000000008</v>
      </c>
      <c r="F33" s="25">
        <v>-0.03</v>
      </c>
      <c r="G33" s="21"/>
      <c r="H33" s="23">
        <f t="shared" si="1"/>
        <v>518</v>
      </c>
      <c r="I33" s="26">
        <v>-2128</v>
      </c>
      <c r="J33" s="26">
        <f t="shared" si="2"/>
        <v>2646</v>
      </c>
    </row>
    <row r="34" spans="1:10" ht="13.5">
      <c r="A34" s="17" t="s">
        <v>27</v>
      </c>
      <c r="C34" s="23">
        <f>'FY 08-09 SUMMARY CalWRKS FD ELG'!N34</f>
        <v>19992153.560000002</v>
      </c>
      <c r="D34" s="24">
        <v>18024774.67</v>
      </c>
      <c r="E34" s="24">
        <f t="shared" si="0"/>
        <v>1967378.8900000006</v>
      </c>
      <c r="F34" s="25">
        <v>-0.03</v>
      </c>
      <c r="G34" s="21"/>
      <c r="H34" s="23">
        <f t="shared" si="1"/>
        <v>-59021</v>
      </c>
      <c r="I34" s="26">
        <v>-69108</v>
      </c>
      <c r="J34" s="26">
        <f t="shared" si="2"/>
        <v>10087</v>
      </c>
    </row>
    <row r="35" spans="1:10" ht="13.5">
      <c r="A35" s="17" t="s">
        <v>28</v>
      </c>
      <c r="C35" s="23">
        <f>'FY 08-09 SUMMARY CalWRKS FD ELG'!N35</f>
        <v>2159556.4899999998</v>
      </c>
      <c r="D35" s="24">
        <v>2049205.1000000003</v>
      </c>
      <c r="E35" s="24">
        <f t="shared" si="0"/>
        <v>110351.38999999943</v>
      </c>
      <c r="F35" s="25">
        <v>-0.03</v>
      </c>
      <c r="G35" s="21"/>
      <c r="H35" s="23">
        <f t="shared" si="1"/>
        <v>-3311</v>
      </c>
      <c r="I35" s="26">
        <v>-15301</v>
      </c>
      <c r="J35" s="26">
        <f t="shared" si="2"/>
        <v>11990</v>
      </c>
    </row>
    <row r="36" spans="1:10" ht="13.5">
      <c r="A36" s="17" t="s">
        <v>29</v>
      </c>
      <c r="C36" s="23">
        <f>'FY 08-09 SUMMARY CalWRKS FD ELG'!N36</f>
        <v>1848629.6899999997</v>
      </c>
      <c r="D36" s="24">
        <v>1499630.0999999996</v>
      </c>
      <c r="E36" s="24">
        <f t="shared" si="0"/>
        <v>348999.5900000001</v>
      </c>
      <c r="F36" s="25">
        <v>-0.03</v>
      </c>
      <c r="G36" s="21"/>
      <c r="H36" s="23">
        <f t="shared" si="1"/>
        <v>-10470</v>
      </c>
      <c r="I36" s="26">
        <v>-11541</v>
      </c>
      <c r="J36" s="26">
        <f t="shared" si="2"/>
        <v>1071</v>
      </c>
    </row>
    <row r="37" spans="1:10" ht="13.5">
      <c r="A37" s="17" t="s">
        <v>30</v>
      </c>
      <c r="C37" s="23">
        <f>'FY 08-09 SUMMARY CalWRKS FD ELG'!N37</f>
        <v>76411625.88</v>
      </c>
      <c r="D37" s="24">
        <v>66116554.400000006</v>
      </c>
      <c r="E37" s="24">
        <f t="shared" si="0"/>
        <v>10295071.47999999</v>
      </c>
      <c r="F37" s="25">
        <v>-0.03</v>
      </c>
      <c r="G37" s="21"/>
      <c r="H37" s="23">
        <f t="shared" si="1"/>
        <v>-308852</v>
      </c>
      <c r="I37" s="26">
        <v>-226324</v>
      </c>
      <c r="J37" s="26">
        <f t="shared" si="2"/>
        <v>-82528</v>
      </c>
    </row>
    <row r="38" spans="1:10" ht="13.5">
      <c r="A38" s="17" t="s">
        <v>31</v>
      </c>
      <c r="C38" s="23">
        <f>'FY 08-09 SUMMARY CalWRKS FD ELG'!N38</f>
        <v>5461452.44</v>
      </c>
      <c r="D38" s="24">
        <v>4924695.32</v>
      </c>
      <c r="E38" s="24">
        <f t="shared" si="0"/>
        <v>536757.1200000001</v>
      </c>
      <c r="F38" s="25">
        <v>-0.03</v>
      </c>
      <c r="G38" s="21"/>
      <c r="H38" s="23">
        <f t="shared" si="1"/>
        <v>-16103</v>
      </c>
      <c r="I38" s="26">
        <v>-17176</v>
      </c>
      <c r="J38" s="26">
        <f t="shared" si="2"/>
        <v>1073</v>
      </c>
    </row>
    <row r="39" spans="1:10" ht="13.5">
      <c r="A39" s="17" t="s">
        <v>32</v>
      </c>
      <c r="C39" s="23">
        <f>'FY 08-09 SUMMARY CalWRKS FD ELG'!N39</f>
        <v>344085.35</v>
      </c>
      <c r="D39" s="24">
        <v>353040.37</v>
      </c>
      <c r="E39" s="24">
        <f t="shared" si="0"/>
        <v>-8955.020000000019</v>
      </c>
      <c r="F39" s="25">
        <v>-0.03</v>
      </c>
      <c r="G39" s="21"/>
      <c r="H39" s="23">
        <f t="shared" si="1"/>
        <v>269</v>
      </c>
      <c r="I39" s="26">
        <v>2139</v>
      </c>
      <c r="J39" s="26">
        <f t="shared" si="2"/>
        <v>-1870</v>
      </c>
    </row>
    <row r="40" spans="1:10" ht="13.5">
      <c r="A40" s="17" t="s">
        <v>33</v>
      </c>
      <c r="C40" s="23">
        <f>'FY 08-09 SUMMARY CalWRKS FD ELG'!N40</f>
        <v>107011136.32000001</v>
      </c>
      <c r="D40" s="24">
        <v>90460682.74</v>
      </c>
      <c r="E40" s="24">
        <f t="shared" si="0"/>
        <v>16550453.580000013</v>
      </c>
      <c r="F40" s="25">
        <v>-0.03</v>
      </c>
      <c r="G40" s="21"/>
      <c r="H40" s="23">
        <f t="shared" si="1"/>
        <v>-496514</v>
      </c>
      <c r="I40" s="26">
        <v>-464376</v>
      </c>
      <c r="J40" s="26">
        <f t="shared" si="2"/>
        <v>-32138</v>
      </c>
    </row>
    <row r="41" spans="1:10" ht="13.5">
      <c r="A41" s="17" t="s">
        <v>34</v>
      </c>
      <c r="C41" s="23">
        <f>'FY 08-09 SUMMARY CalWRKS FD ELG'!N41</f>
        <v>102951136.44</v>
      </c>
      <c r="D41" s="24">
        <v>96300901.34</v>
      </c>
      <c r="E41" s="24">
        <f t="shared" si="0"/>
        <v>6650235.099999994</v>
      </c>
      <c r="F41" s="25">
        <v>-0.03</v>
      </c>
      <c r="G41" s="21"/>
      <c r="H41" s="23">
        <f t="shared" si="1"/>
        <v>-199507</v>
      </c>
      <c r="I41" s="26">
        <v>-229987</v>
      </c>
      <c r="J41" s="26">
        <f t="shared" si="2"/>
        <v>30480</v>
      </c>
    </row>
    <row r="42" spans="1:10" ht="13.5">
      <c r="A42" s="17" t="s">
        <v>35</v>
      </c>
      <c r="C42" s="23">
        <f>'FY 08-09 SUMMARY CalWRKS FD ELG'!N42</f>
        <v>2612668.4499999997</v>
      </c>
      <c r="D42" s="24">
        <v>2451454.9000000004</v>
      </c>
      <c r="E42" s="24">
        <f t="shared" si="0"/>
        <v>161213.54999999935</v>
      </c>
      <c r="F42" s="25">
        <v>-0.03</v>
      </c>
      <c r="G42" s="21"/>
      <c r="H42" s="23">
        <f t="shared" si="1"/>
        <v>-4836</v>
      </c>
      <c r="I42" s="26">
        <v>-5630</v>
      </c>
      <c r="J42" s="26">
        <f t="shared" si="2"/>
        <v>794</v>
      </c>
    </row>
    <row r="43" spans="1:10" ht="13.5">
      <c r="A43" s="17" t="s">
        <v>36</v>
      </c>
      <c r="C43" s="23">
        <f>'FY 08-09 SUMMARY CalWRKS FD ELG'!N43</f>
        <v>159055114.63</v>
      </c>
      <c r="D43" s="24">
        <v>139404665.49</v>
      </c>
      <c r="E43" s="24">
        <f t="shared" si="0"/>
        <v>19650449.139999986</v>
      </c>
      <c r="F43" s="25">
        <v>-0.03</v>
      </c>
      <c r="G43" s="21"/>
      <c r="H43" s="23">
        <f t="shared" si="1"/>
        <v>-589513</v>
      </c>
      <c r="I43" s="26">
        <v>-622372</v>
      </c>
      <c r="J43" s="26">
        <f t="shared" si="2"/>
        <v>32859</v>
      </c>
    </row>
    <row r="44" spans="1:10" ht="13.5">
      <c r="A44" s="17" t="s">
        <v>37</v>
      </c>
      <c r="C44" s="23">
        <f>'FY 08-09 SUMMARY CalWRKS FD ELG'!N44</f>
        <v>110742065.31</v>
      </c>
      <c r="D44" s="24">
        <v>98269803.94000001</v>
      </c>
      <c r="E44" s="24">
        <f t="shared" si="0"/>
        <v>12472261.36999999</v>
      </c>
      <c r="F44" s="25">
        <v>-0.03</v>
      </c>
      <c r="G44" s="21"/>
      <c r="H44" s="23">
        <f>ROUND(E44*F44,0)</f>
        <v>-374168</v>
      </c>
      <c r="I44" s="26">
        <v>-105323</v>
      </c>
      <c r="J44" s="26">
        <f t="shared" si="2"/>
        <v>-268845</v>
      </c>
    </row>
    <row r="45" spans="1:10" ht="13.5">
      <c r="A45" s="17" t="s">
        <v>38</v>
      </c>
      <c r="C45" s="23">
        <f>'FY 08-09 SUMMARY CalWRKS FD ELG'!N45</f>
        <v>16224247.350000001</v>
      </c>
      <c r="D45" s="24">
        <v>15350578.819999998</v>
      </c>
      <c r="E45" s="24">
        <f t="shared" si="0"/>
        <v>873668.530000003</v>
      </c>
      <c r="F45" s="25">
        <v>-0.03</v>
      </c>
      <c r="G45" s="21"/>
      <c r="H45" s="23">
        <f t="shared" si="1"/>
        <v>-26210</v>
      </c>
      <c r="I45" s="26">
        <v>32488</v>
      </c>
      <c r="J45" s="26">
        <f t="shared" si="2"/>
        <v>-58698</v>
      </c>
    </row>
    <row r="46" spans="1:10" ht="13.5">
      <c r="A46" s="17" t="s">
        <v>39</v>
      </c>
      <c r="C46" s="23">
        <f>'FY 08-09 SUMMARY CalWRKS FD ELG'!N46</f>
        <v>63780263.800000004</v>
      </c>
      <c r="D46" s="24">
        <v>59920899.15</v>
      </c>
      <c r="E46" s="24">
        <f t="shared" si="0"/>
        <v>3859364.650000006</v>
      </c>
      <c r="F46" s="25">
        <v>-0.03</v>
      </c>
      <c r="G46" s="21"/>
      <c r="H46" s="23">
        <f t="shared" si="1"/>
        <v>-115781</v>
      </c>
      <c r="I46" s="26">
        <v>-104080</v>
      </c>
      <c r="J46" s="26">
        <f t="shared" si="2"/>
        <v>-11701</v>
      </c>
    </row>
    <row r="47" spans="1:10" ht="13.5">
      <c r="A47" s="17" t="s">
        <v>40</v>
      </c>
      <c r="C47" s="23">
        <f>'FY 08-09 SUMMARY CalWRKS FD ELG'!N47</f>
        <v>7921744.37</v>
      </c>
      <c r="D47" s="24">
        <v>7331094.07</v>
      </c>
      <c r="E47" s="24">
        <f t="shared" si="0"/>
        <v>590650.2999999998</v>
      </c>
      <c r="F47" s="25">
        <v>-0.03</v>
      </c>
      <c r="G47" s="21"/>
      <c r="H47" s="23">
        <f t="shared" si="1"/>
        <v>-17720</v>
      </c>
      <c r="I47" s="26">
        <v>-15070</v>
      </c>
      <c r="J47" s="26">
        <f t="shared" si="2"/>
        <v>-2650</v>
      </c>
    </row>
    <row r="48" spans="1:10" ht="13.5">
      <c r="A48" s="17" t="s">
        <v>41</v>
      </c>
      <c r="C48" s="23">
        <f>'FY 08-09 SUMMARY CalWRKS FD ELG'!N48</f>
        <v>9807474.28</v>
      </c>
      <c r="D48" s="24">
        <v>8952782.639999999</v>
      </c>
      <c r="E48" s="24">
        <f t="shared" si="0"/>
        <v>854691.6400000006</v>
      </c>
      <c r="F48" s="25">
        <v>-0.03</v>
      </c>
      <c r="G48" s="21"/>
      <c r="H48" s="23">
        <f t="shared" si="1"/>
        <v>-25641</v>
      </c>
      <c r="I48" s="26">
        <v>-8768</v>
      </c>
      <c r="J48" s="26">
        <f t="shared" si="2"/>
        <v>-16873</v>
      </c>
    </row>
    <row r="49" spans="1:10" ht="13.5">
      <c r="A49" s="17" t="s">
        <v>42</v>
      </c>
      <c r="C49" s="23">
        <f>'FY 08-09 SUMMARY CalWRKS FD ELG'!N49</f>
        <v>18990908.080000002</v>
      </c>
      <c r="D49" s="24">
        <v>17377196.84</v>
      </c>
      <c r="E49" s="24">
        <f t="shared" si="0"/>
        <v>1613711.240000002</v>
      </c>
      <c r="F49" s="25">
        <v>-0.03</v>
      </c>
      <c r="G49" s="21"/>
      <c r="H49" s="23">
        <f t="shared" si="1"/>
        <v>-48411</v>
      </c>
      <c r="I49" s="26">
        <v>-27946</v>
      </c>
      <c r="J49" s="26">
        <f t="shared" si="2"/>
        <v>-20465</v>
      </c>
    </row>
    <row r="50" spans="1:10" ht="13.5">
      <c r="A50" s="17" t="s">
        <v>43</v>
      </c>
      <c r="C50" s="23">
        <f>'FY 08-09 SUMMARY CalWRKS FD ELG'!N50</f>
        <v>51882544.93</v>
      </c>
      <c r="D50" s="24">
        <v>49474032.93000001</v>
      </c>
      <c r="E50" s="24">
        <f t="shared" si="0"/>
        <v>2408511.9999999925</v>
      </c>
      <c r="F50" s="25">
        <v>-0.03</v>
      </c>
      <c r="G50" s="21"/>
      <c r="H50" s="23">
        <f t="shared" si="1"/>
        <v>-72255</v>
      </c>
      <c r="I50" s="26">
        <v>-109650</v>
      </c>
      <c r="J50" s="26">
        <f t="shared" si="2"/>
        <v>37395</v>
      </c>
    </row>
    <row r="51" spans="1:10" ht="13.5">
      <c r="A51" s="17" t="s">
        <v>44</v>
      </c>
      <c r="C51" s="23">
        <f>'FY 08-09 SUMMARY CalWRKS FD ELG'!N51</f>
        <v>9112206.17</v>
      </c>
      <c r="D51" s="24">
        <v>8760916.54</v>
      </c>
      <c r="E51" s="24">
        <f t="shared" si="0"/>
        <v>351289.6300000008</v>
      </c>
      <c r="F51" s="25">
        <v>-0.03</v>
      </c>
      <c r="G51" s="21"/>
      <c r="H51" s="23">
        <f t="shared" si="1"/>
        <v>-10539</v>
      </c>
      <c r="I51" s="26">
        <v>-19692</v>
      </c>
      <c r="J51" s="26">
        <f t="shared" si="2"/>
        <v>9153</v>
      </c>
    </row>
    <row r="52" spans="1:10" ht="13.5">
      <c r="A52" s="17" t="s">
        <v>45</v>
      </c>
      <c r="C52" s="23">
        <f>'FY 08-09 SUMMARY CalWRKS FD ELG'!N52</f>
        <v>9601109.49</v>
      </c>
      <c r="D52" s="24">
        <v>8307419.9</v>
      </c>
      <c r="E52" s="24">
        <f t="shared" si="0"/>
        <v>1293689.5899999999</v>
      </c>
      <c r="F52" s="25">
        <v>-0.03</v>
      </c>
      <c r="G52" s="21"/>
      <c r="H52" s="23">
        <f t="shared" si="1"/>
        <v>-38811</v>
      </c>
      <c r="I52" s="26">
        <v>5212</v>
      </c>
      <c r="J52" s="26">
        <f t="shared" si="2"/>
        <v>-44023</v>
      </c>
    </row>
    <row r="53" spans="1:10" ht="13.5">
      <c r="A53" s="17" t="s">
        <v>46</v>
      </c>
      <c r="C53" s="23">
        <f>'FY 08-09 SUMMARY CalWRKS FD ELG'!N53</f>
        <v>19758.609999999986</v>
      </c>
      <c r="D53" s="24">
        <v>60846.01</v>
      </c>
      <c r="E53" s="24">
        <f t="shared" si="0"/>
        <v>-41087.400000000016</v>
      </c>
      <c r="F53" s="25">
        <v>-0.03</v>
      </c>
      <c r="G53" s="21"/>
      <c r="H53" s="23">
        <f t="shared" si="1"/>
        <v>1233</v>
      </c>
      <c r="I53" s="26">
        <v>2546</v>
      </c>
      <c r="J53" s="26">
        <f t="shared" si="2"/>
        <v>-1313</v>
      </c>
    </row>
    <row r="54" spans="1:10" ht="13.5">
      <c r="A54" s="17" t="s">
        <v>47</v>
      </c>
      <c r="C54" s="23">
        <f>'FY 08-09 SUMMARY CalWRKS FD ELG'!N54</f>
        <v>2552990.31</v>
      </c>
      <c r="D54" s="24">
        <v>2715731.87</v>
      </c>
      <c r="E54" s="24">
        <f t="shared" si="0"/>
        <v>-162741.56000000006</v>
      </c>
      <c r="F54" s="25">
        <v>-0.03</v>
      </c>
      <c r="G54" s="21"/>
      <c r="H54" s="23">
        <f t="shared" si="1"/>
        <v>4882</v>
      </c>
      <c r="I54" s="26">
        <v>-6885</v>
      </c>
      <c r="J54" s="26">
        <f t="shared" si="2"/>
        <v>11767</v>
      </c>
    </row>
    <row r="55" spans="1:10" ht="13.5">
      <c r="A55" s="17" t="s">
        <v>48</v>
      </c>
      <c r="C55" s="23">
        <f>'FY 08-09 SUMMARY CalWRKS FD ELG'!N55</f>
        <v>23543462.859999996</v>
      </c>
      <c r="D55" s="24">
        <v>22994054.599999998</v>
      </c>
      <c r="E55" s="24">
        <f t="shared" si="0"/>
        <v>549408.2599999979</v>
      </c>
      <c r="F55" s="25">
        <v>-0.03</v>
      </c>
      <c r="G55" s="21"/>
      <c r="H55" s="23">
        <f t="shared" si="1"/>
        <v>-16482</v>
      </c>
      <c r="I55" s="26">
        <v>-96415</v>
      </c>
      <c r="J55" s="26">
        <f t="shared" si="2"/>
        <v>79933</v>
      </c>
    </row>
    <row r="56" spans="1:10" ht="13.5">
      <c r="A56" s="17" t="s">
        <v>49</v>
      </c>
      <c r="C56" s="23">
        <f>'FY 08-09 SUMMARY CalWRKS FD ELG'!N56</f>
        <v>12865318.089999998</v>
      </c>
      <c r="D56" s="24">
        <v>11429500.38</v>
      </c>
      <c r="E56" s="24">
        <f t="shared" si="0"/>
        <v>1435817.7099999972</v>
      </c>
      <c r="F56" s="25">
        <v>-0.03</v>
      </c>
      <c r="G56" s="21"/>
      <c r="H56" s="23">
        <f t="shared" si="1"/>
        <v>-43075</v>
      </c>
      <c r="I56" s="26">
        <v>-47345</v>
      </c>
      <c r="J56" s="26">
        <f t="shared" si="2"/>
        <v>4270</v>
      </c>
    </row>
    <row r="57" spans="1:10" ht="13.5">
      <c r="A57" s="17" t="s">
        <v>50</v>
      </c>
      <c r="C57" s="23">
        <f>'FY 08-09 SUMMARY CalWRKS FD ELG'!N57</f>
        <v>38739232.31</v>
      </c>
      <c r="D57" s="24">
        <v>34703253.76</v>
      </c>
      <c r="E57" s="24">
        <f t="shared" si="0"/>
        <v>4035978.5500000045</v>
      </c>
      <c r="F57" s="25">
        <v>-0.03</v>
      </c>
      <c r="G57" s="21"/>
      <c r="H57" s="23">
        <f t="shared" si="1"/>
        <v>-121079</v>
      </c>
      <c r="I57" s="26">
        <v>-86500</v>
      </c>
      <c r="J57" s="26">
        <f t="shared" si="2"/>
        <v>-34579</v>
      </c>
    </row>
    <row r="58" spans="1:10" ht="13.5">
      <c r="A58" s="17" t="s">
        <v>51</v>
      </c>
      <c r="C58" s="23">
        <f>'FY 08-09 SUMMARY CalWRKS FD ELG'!N58</f>
        <v>4912679.300000001</v>
      </c>
      <c r="D58" s="24">
        <v>4298667.7</v>
      </c>
      <c r="E58" s="24">
        <f t="shared" si="0"/>
        <v>614011.6000000006</v>
      </c>
      <c r="F58" s="25">
        <v>-0.03</v>
      </c>
      <c r="G58" s="21"/>
      <c r="H58" s="23">
        <f t="shared" si="1"/>
        <v>-18420</v>
      </c>
      <c r="I58" s="26">
        <v>-2143</v>
      </c>
      <c r="J58" s="26">
        <f t="shared" si="2"/>
        <v>-16277</v>
      </c>
    </row>
    <row r="59" spans="1:10" ht="13.5">
      <c r="A59" s="17" t="s">
        <v>52</v>
      </c>
      <c r="C59" s="23">
        <f>'FY 08-09 SUMMARY CalWRKS FD ELG'!N59</f>
        <v>4306911.77</v>
      </c>
      <c r="D59" s="24">
        <v>4538931.37</v>
      </c>
      <c r="E59" s="24">
        <f t="shared" si="0"/>
        <v>-232019.60000000056</v>
      </c>
      <c r="F59" s="25">
        <v>-0.03</v>
      </c>
      <c r="G59" s="21"/>
      <c r="H59" s="23">
        <f t="shared" si="1"/>
        <v>6961</v>
      </c>
      <c r="I59" s="26">
        <v>-10405</v>
      </c>
      <c r="J59" s="26">
        <f t="shared" si="2"/>
        <v>17366</v>
      </c>
    </row>
    <row r="60" spans="1:10" ht="13.5">
      <c r="A60" s="17" t="s">
        <v>53</v>
      </c>
      <c r="C60" s="23">
        <f>'FY 08-09 SUMMARY CalWRKS FD ELG'!N60</f>
        <v>594984.5299999999</v>
      </c>
      <c r="D60" s="24">
        <v>470773.1700000001</v>
      </c>
      <c r="E60" s="24">
        <f t="shared" si="0"/>
        <v>124211.35999999981</v>
      </c>
      <c r="F60" s="25">
        <v>-0.03</v>
      </c>
      <c r="G60" s="21"/>
      <c r="H60" s="23">
        <f t="shared" si="1"/>
        <v>-3726</v>
      </c>
      <c r="I60" s="26">
        <v>92</v>
      </c>
      <c r="J60" s="26">
        <f t="shared" si="2"/>
        <v>-3818</v>
      </c>
    </row>
    <row r="61" spans="1:10" ht="13.5">
      <c r="A61" s="17" t="s">
        <v>54</v>
      </c>
      <c r="C61" s="23">
        <f>'FY 08-09 SUMMARY CalWRKS FD ELG'!N61</f>
        <v>51758269.26</v>
      </c>
      <c r="D61" s="24">
        <v>44920349.870000005</v>
      </c>
      <c r="E61" s="24">
        <f t="shared" si="0"/>
        <v>6837919.389999993</v>
      </c>
      <c r="F61" s="25">
        <v>-0.03</v>
      </c>
      <c r="G61" s="21"/>
      <c r="H61" s="23">
        <f t="shared" si="1"/>
        <v>-205138</v>
      </c>
      <c r="I61" s="26">
        <v>-66957</v>
      </c>
      <c r="J61" s="26">
        <f t="shared" si="2"/>
        <v>-138181</v>
      </c>
    </row>
    <row r="62" spans="1:10" ht="13.5">
      <c r="A62" s="17" t="s">
        <v>55</v>
      </c>
      <c r="C62" s="23">
        <f>'FY 08-09 SUMMARY CalWRKS FD ELG'!N62</f>
        <v>1968760.37</v>
      </c>
      <c r="D62" s="24">
        <v>1752220.5300000003</v>
      </c>
      <c r="E62" s="24">
        <f t="shared" si="0"/>
        <v>216539.83999999985</v>
      </c>
      <c r="F62" s="25">
        <v>-0.03</v>
      </c>
      <c r="G62" s="21"/>
      <c r="H62" s="23">
        <f t="shared" si="1"/>
        <v>-6496</v>
      </c>
      <c r="I62" s="26">
        <v>-7972</v>
      </c>
      <c r="J62" s="26">
        <f t="shared" si="2"/>
        <v>1476</v>
      </c>
    </row>
    <row r="63" spans="1:10" ht="13.5">
      <c r="A63" s="17" t="s">
        <v>56</v>
      </c>
      <c r="C63" s="23">
        <f>'FY 08-09 SUMMARY CalWRKS FD ELG'!N63</f>
        <v>27127242.409999996</v>
      </c>
      <c r="D63" s="24">
        <v>24917387.330000002</v>
      </c>
      <c r="E63" s="24">
        <f t="shared" si="0"/>
        <v>2209855.0799999945</v>
      </c>
      <c r="F63" s="25">
        <v>-0.03</v>
      </c>
      <c r="G63" s="21"/>
      <c r="H63" s="23">
        <f t="shared" si="1"/>
        <v>-66296</v>
      </c>
      <c r="I63" s="26">
        <v>-81416</v>
      </c>
      <c r="J63" s="26">
        <f t="shared" si="2"/>
        <v>15120</v>
      </c>
    </row>
    <row r="64" spans="1:10" ht="13.5">
      <c r="A64" s="17" t="s">
        <v>57</v>
      </c>
      <c r="C64" s="23">
        <f>'FY 08-09 SUMMARY CalWRKS FD ELG'!N64</f>
        <v>6740542.3</v>
      </c>
      <c r="D64" s="24">
        <v>6196566.0600000005</v>
      </c>
      <c r="E64" s="24">
        <f t="shared" si="0"/>
        <v>543976.2399999993</v>
      </c>
      <c r="F64" s="25">
        <v>-0.03</v>
      </c>
      <c r="G64" s="21"/>
      <c r="H64" s="23">
        <f t="shared" si="1"/>
        <v>-16319</v>
      </c>
      <c r="I64" s="26">
        <v>22946</v>
      </c>
      <c r="J64" s="26">
        <f t="shared" si="2"/>
        <v>-39265</v>
      </c>
    </row>
    <row r="65" spans="1:10" ht="13.5">
      <c r="A65" s="17" t="s">
        <v>58</v>
      </c>
      <c r="C65" s="23">
        <f>'FY 08-09 SUMMARY CalWRKS FD ELG'!N65</f>
        <v>5782898.87</v>
      </c>
      <c r="D65" s="24">
        <v>6108441.88</v>
      </c>
      <c r="E65" s="24">
        <f t="shared" si="0"/>
        <v>-325543.0099999998</v>
      </c>
      <c r="F65" s="25">
        <v>-0.03</v>
      </c>
      <c r="G65" s="21"/>
      <c r="H65" s="23">
        <f t="shared" si="1"/>
        <v>9766</v>
      </c>
      <c r="I65" s="26">
        <v>-11061</v>
      </c>
      <c r="J65" s="26">
        <f t="shared" si="2"/>
        <v>20827</v>
      </c>
    </row>
    <row r="66" spans="1:10" ht="13.5">
      <c r="A66" s="17"/>
      <c r="C66" s="27"/>
      <c r="D66" s="28"/>
      <c r="E66" s="28"/>
      <c r="F66" s="29"/>
      <c r="H66" s="27"/>
      <c r="I66" s="29"/>
      <c r="J66" s="29"/>
    </row>
    <row r="67" spans="1:10" ht="14.25" thickBot="1">
      <c r="A67" s="12" t="s">
        <v>59</v>
      </c>
      <c r="C67" s="30">
        <f>SUM(C8:C66)</f>
        <v>2009917710.4299989</v>
      </c>
      <c r="D67" s="31">
        <f>SUM(D8:D66)</f>
        <v>1798930367.6899998</v>
      </c>
      <c r="E67" s="31">
        <f>SUM(E8:E66)</f>
        <v>210987342.74000007</v>
      </c>
      <c r="F67" s="32"/>
      <c r="H67" s="30">
        <f>SUM(H8:H66)</f>
        <v>-6329620</v>
      </c>
      <c r="I67" s="33">
        <f>SUM(I8:I66)</f>
        <v>-2348530</v>
      </c>
      <c r="J67" s="33">
        <f>SUM(J8:J66)</f>
        <v>-3981090</v>
      </c>
    </row>
    <row r="68" spans="5:10" ht="13.5">
      <c r="E68" s="16"/>
      <c r="J68" s="16"/>
    </row>
    <row r="69" ht="13.5">
      <c r="C69" s="1" t="s">
        <v>127</v>
      </c>
    </row>
    <row r="70" ht="13.5">
      <c r="C70" s="1" t="s">
        <v>101</v>
      </c>
    </row>
    <row r="71" ht="13.5">
      <c r="C71" s="34" t="s">
        <v>102</v>
      </c>
    </row>
    <row r="72" ht="13.5">
      <c r="C72" s="34" t="s">
        <v>103</v>
      </c>
    </row>
  </sheetData>
  <sheetProtection/>
  <printOptions horizontalCentered="1"/>
  <pageMargins left="0" right="0" top="0.5" bottom="0.35" header="0.25" footer="0"/>
  <pageSetup fitToHeight="1" fitToWidth="1" horizontalDpi="600" verticalDpi="600" orientation="landscape" scale="62" r:id="rId1"/>
  <headerFooter alignWithMargins="0">
    <oddFooter>&amp;L&amp;UTOC&amp;U
FAADS Workgroup (07/10)&amp;C&amp;"Arial,Bold"&amp;12APPENDIX B-3&amp;R&amp;12Page 12 of 35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67"/>
  <sheetViews>
    <sheetView zoomScalePageLayoutView="0" workbookViewId="0" topLeftCell="A1">
      <pane xSplit="2" ySplit="7" topLeftCell="C8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I21" sqref="I21"/>
    </sheetView>
  </sheetViews>
  <sheetFormatPr defaultColWidth="9.140625" defaultRowHeight="12.75"/>
  <cols>
    <col min="1" max="1" width="16.8515625" style="15" bestFit="1" customWidth="1"/>
    <col min="2" max="2" width="3.00390625" style="1" customWidth="1"/>
    <col min="3" max="3" width="15.57421875" style="15" customWidth="1"/>
    <col min="4" max="4" width="14.8515625" style="15" bestFit="1" customWidth="1"/>
    <col min="5" max="5" width="15.00390625" style="15" customWidth="1"/>
    <col min="6" max="6" width="2.7109375" style="1" customWidth="1"/>
    <col min="7" max="7" width="13.8515625" style="15" customWidth="1"/>
    <col min="8" max="8" width="18.00390625" style="15" bestFit="1" customWidth="1"/>
    <col min="9" max="9" width="12.421875" style="15" customWidth="1"/>
    <col min="10" max="10" width="13.57421875" style="15" customWidth="1"/>
    <col min="11" max="11" width="2.28125" style="1" customWidth="1"/>
    <col min="12" max="12" width="20.140625" style="15" bestFit="1" customWidth="1"/>
    <col min="13" max="13" width="13.8515625" style="15" customWidth="1"/>
    <col min="14" max="14" width="20.7109375" style="15" bestFit="1" customWidth="1"/>
    <col min="15" max="15" width="2.140625" style="1" customWidth="1"/>
    <col min="16" max="16384" width="9.140625" style="1" customWidth="1"/>
  </cols>
  <sheetData>
    <row r="1" spans="1:14" ht="15.75">
      <c r="A1" s="2"/>
      <c r="C1" s="37" t="s">
        <v>104</v>
      </c>
      <c r="D1" s="12"/>
      <c r="E1" s="12"/>
      <c r="G1" s="12"/>
      <c r="H1" s="12"/>
      <c r="I1" s="12"/>
      <c r="J1" s="12"/>
      <c r="L1" s="12"/>
      <c r="M1" s="12"/>
      <c r="N1" s="12"/>
    </row>
    <row r="2" spans="1:14" ht="14.25" thickBot="1">
      <c r="A2" s="2"/>
      <c r="C2" s="12"/>
      <c r="D2" s="12"/>
      <c r="E2" s="12"/>
      <c r="G2" s="12"/>
      <c r="H2" s="12"/>
      <c r="I2" s="12"/>
      <c r="J2" s="12"/>
      <c r="L2" s="38" t="s">
        <v>130</v>
      </c>
      <c r="M2" s="38"/>
      <c r="N2" s="38"/>
    </row>
    <row r="3" spans="1:14" ht="14.25" thickBot="1">
      <c r="A3" s="3"/>
      <c r="C3" s="39" t="s">
        <v>105</v>
      </c>
      <c r="D3" s="40"/>
      <c r="E3" s="40"/>
      <c r="G3" s="41" t="s">
        <v>106</v>
      </c>
      <c r="H3" s="42"/>
      <c r="I3" s="42"/>
      <c r="J3" s="43"/>
      <c r="L3" s="44" t="s">
        <v>126</v>
      </c>
      <c r="M3" s="45"/>
      <c r="N3" s="46"/>
    </row>
    <row r="4" spans="1:14" ht="14.25" thickBot="1">
      <c r="A4" s="8"/>
      <c r="C4" s="47"/>
      <c r="D4" s="47"/>
      <c r="E4" s="47"/>
      <c r="G4" s="48"/>
      <c r="H4" s="48"/>
      <c r="I4" s="48"/>
      <c r="J4" s="48"/>
      <c r="L4" s="49"/>
      <c r="M4" s="50"/>
      <c r="N4" s="51"/>
    </row>
    <row r="5" spans="1:14" ht="13.5">
      <c r="A5" s="11"/>
      <c r="C5" s="52"/>
      <c r="D5" s="52"/>
      <c r="E5" s="52"/>
      <c r="G5" s="52"/>
      <c r="H5" s="52"/>
      <c r="I5" s="52"/>
      <c r="J5" s="52"/>
      <c r="L5" s="47"/>
      <c r="M5" s="47"/>
      <c r="N5" s="47"/>
    </row>
    <row r="6" spans="1:14" ht="14.25" thickBot="1">
      <c r="A6" s="12" t="s">
        <v>0</v>
      </c>
      <c r="C6" s="53" t="s">
        <v>67</v>
      </c>
      <c r="D6" s="53" t="s">
        <v>68</v>
      </c>
      <c r="E6" s="53" t="s">
        <v>59</v>
      </c>
      <c r="G6" s="53" t="s">
        <v>73</v>
      </c>
      <c r="H6" s="53" t="s">
        <v>74</v>
      </c>
      <c r="I6" s="53" t="s">
        <v>68</v>
      </c>
      <c r="J6" s="53" t="s">
        <v>59</v>
      </c>
      <c r="L6" s="53" t="s">
        <v>75</v>
      </c>
      <c r="M6" s="53" t="s">
        <v>68</v>
      </c>
      <c r="N6" s="53" t="s">
        <v>59</v>
      </c>
    </row>
    <row r="7" spans="3:14" ht="14.25" thickBot="1">
      <c r="C7" s="54">
        <f>ROUND(C8/E8,4)</f>
        <v>0.9751</v>
      </c>
      <c r="D7" s="54">
        <f>ROUND(D8/E8,4)</f>
        <v>0.0249</v>
      </c>
      <c r="E7" s="54">
        <f>SUM(C7:D7)</f>
        <v>1</v>
      </c>
      <c r="G7" s="54">
        <f>ROUND(G8/J8,4)</f>
        <v>0.5</v>
      </c>
      <c r="H7" s="54">
        <f>ROUND(H8/J8,4)</f>
        <v>0.4741</v>
      </c>
      <c r="I7" s="54">
        <f>ROUND(I8/J8,4)</f>
        <v>0.0259</v>
      </c>
      <c r="J7" s="54">
        <f>SUM(G7:I7)</f>
        <v>1</v>
      </c>
      <c r="L7" s="54">
        <f>ROUND(L8/N8,4)</f>
        <v>0.9753</v>
      </c>
      <c r="M7" s="54">
        <f>ROUND(M8/N8,4)</f>
        <v>0.0247</v>
      </c>
      <c r="N7" s="54">
        <f>SUM(K7:M7)</f>
        <v>1</v>
      </c>
    </row>
    <row r="8" spans="1:14" ht="13.5">
      <c r="A8" s="17" t="s">
        <v>1</v>
      </c>
      <c r="C8" s="55">
        <f>'CalWRKs AF &amp; ZPF'!C7</f>
        <v>85287586</v>
      </c>
      <c r="D8" s="56">
        <f>'CalWRKs AF &amp; ZPF'!D7</f>
        <v>2178328</v>
      </c>
      <c r="E8" s="57">
        <f>SUM(C8:D8)</f>
        <v>87465914</v>
      </c>
      <c r="G8" s="55">
        <f>'CalWRKs FED Elig'!C7</f>
        <v>6042436.119999999</v>
      </c>
      <c r="H8" s="56">
        <f>'CalWRKs FED Elig'!D7</f>
        <v>5729236.690000001</v>
      </c>
      <c r="I8" s="57">
        <f>'CalWRKs FED Elig'!E7</f>
        <v>313199.31000000006</v>
      </c>
      <c r="J8" s="57">
        <f>SUM(G8:I8)</f>
        <v>12084872.120000001</v>
      </c>
      <c r="L8" s="55">
        <f>+C8-G8-H8</f>
        <v>73515913.19</v>
      </c>
      <c r="M8" s="57">
        <f>+D8-I8</f>
        <v>1865128.69</v>
      </c>
      <c r="N8" s="57">
        <f>SUM(L8:M8)</f>
        <v>75381041.88</v>
      </c>
    </row>
    <row r="9" spans="1:14" ht="13.5">
      <c r="A9" s="17" t="s">
        <v>2</v>
      </c>
      <c r="C9" s="36">
        <f>'CalWRKs AF &amp; ZPF'!C8</f>
        <v>40367</v>
      </c>
      <c r="D9" s="35">
        <f>'CalWRKs AF &amp; ZPF'!D8</f>
        <v>1033</v>
      </c>
      <c r="E9" s="58">
        <f aca="true" t="shared" si="0" ref="E9:E65">SUM(C9:D9)</f>
        <v>41400</v>
      </c>
      <c r="G9" s="36">
        <f>'CalWRKs FED Elig'!C8</f>
        <v>11263.25</v>
      </c>
      <c r="H9" s="35">
        <f>'CalWRKs FED Elig'!D8</f>
        <v>10696.75</v>
      </c>
      <c r="I9" s="58">
        <f>'CalWRKs FED Elig'!E8</f>
        <v>566.4100000000001</v>
      </c>
      <c r="J9" s="58">
        <f aca="true" t="shared" si="1" ref="J9:J65">SUM(G9:I9)</f>
        <v>22526.41</v>
      </c>
      <c r="L9" s="36">
        <f>+C9-G9-H9</f>
        <v>18407</v>
      </c>
      <c r="M9" s="58">
        <f>+D9-I9</f>
        <v>466.5899999999999</v>
      </c>
      <c r="N9" s="58">
        <f aca="true" t="shared" si="2" ref="N9:N65">SUM(L9:M9)</f>
        <v>18873.59</v>
      </c>
    </row>
    <row r="10" spans="1:14" ht="13.5">
      <c r="A10" s="17" t="s">
        <v>3</v>
      </c>
      <c r="C10" s="36">
        <f>'CalWRKs AF &amp; ZPF'!C9</f>
        <v>1410295</v>
      </c>
      <c r="D10" s="35">
        <f>'CalWRKs AF &amp; ZPF'!D9</f>
        <v>36019</v>
      </c>
      <c r="E10" s="58">
        <f t="shared" si="0"/>
        <v>1446314</v>
      </c>
      <c r="G10" s="36">
        <f>'CalWRKs FED Elig'!C9</f>
        <v>244020.79</v>
      </c>
      <c r="H10" s="35">
        <f>'CalWRKs FED Elig'!D9</f>
        <v>231313.05</v>
      </c>
      <c r="I10" s="58">
        <f>'CalWRKs FED Elig'!E9</f>
        <v>12707.66</v>
      </c>
      <c r="J10" s="58">
        <f t="shared" si="1"/>
        <v>488041.49999999994</v>
      </c>
      <c r="L10" s="36">
        <f aca="true" t="shared" si="3" ref="L10:L65">+C10-G10-H10</f>
        <v>934961.1599999999</v>
      </c>
      <c r="M10" s="58">
        <f aca="true" t="shared" si="4" ref="M10:M65">+D10-I10</f>
        <v>23311.34</v>
      </c>
      <c r="N10" s="58">
        <f t="shared" si="2"/>
        <v>958272.4999999999</v>
      </c>
    </row>
    <row r="11" spans="1:14" ht="13.5">
      <c r="A11" s="17" t="s">
        <v>4</v>
      </c>
      <c r="C11" s="36">
        <f>'CalWRKs AF &amp; ZPF'!C10</f>
        <v>16121397</v>
      </c>
      <c r="D11" s="35">
        <f>'CalWRKs AF &amp; ZPF'!D10</f>
        <v>411992</v>
      </c>
      <c r="E11" s="58">
        <f t="shared" si="0"/>
        <v>16533389</v>
      </c>
      <c r="G11" s="36">
        <f>'CalWRKs FED Elig'!C10</f>
        <v>2570995.79</v>
      </c>
      <c r="H11" s="35">
        <f>'CalWRKs FED Elig'!D10</f>
        <v>2438430.0100000002</v>
      </c>
      <c r="I11" s="58">
        <f>'CalWRKs FED Elig'!E10</f>
        <v>132565.66</v>
      </c>
      <c r="J11" s="58">
        <f t="shared" si="1"/>
        <v>5141991.460000001</v>
      </c>
      <c r="L11" s="36">
        <f t="shared" si="3"/>
        <v>11111971.200000001</v>
      </c>
      <c r="M11" s="58">
        <f t="shared" si="4"/>
        <v>279426.33999999997</v>
      </c>
      <c r="N11" s="58">
        <f t="shared" si="2"/>
        <v>11391397.540000001</v>
      </c>
    </row>
    <row r="12" spans="1:14" ht="13.5">
      <c r="A12" s="17" t="s">
        <v>5</v>
      </c>
      <c r="C12" s="36">
        <f>'CalWRKs AF &amp; ZPF'!C11</f>
        <v>2463782</v>
      </c>
      <c r="D12" s="35">
        <f>'CalWRKs AF &amp; ZPF'!D11</f>
        <v>62928</v>
      </c>
      <c r="E12" s="58">
        <f t="shared" si="0"/>
        <v>2526710</v>
      </c>
      <c r="G12" s="36">
        <f>'CalWRKs FED Elig'!C11</f>
        <v>378600.33999999997</v>
      </c>
      <c r="H12" s="35">
        <f>'CalWRKs FED Elig'!D11</f>
        <v>358701.06000000006</v>
      </c>
      <c r="I12" s="58">
        <f>'CalWRKs FED Elig'!E11</f>
        <v>19899.13</v>
      </c>
      <c r="J12" s="58">
        <f t="shared" si="1"/>
        <v>757200.53</v>
      </c>
      <c r="L12" s="36">
        <f t="shared" si="3"/>
        <v>1726480.6</v>
      </c>
      <c r="M12" s="58">
        <f t="shared" si="4"/>
        <v>43028.869999999995</v>
      </c>
      <c r="N12" s="58">
        <f t="shared" si="2"/>
        <v>1769509.4700000002</v>
      </c>
    </row>
    <row r="13" spans="1:14" ht="13.5">
      <c r="A13" s="17" t="s">
        <v>6</v>
      </c>
      <c r="C13" s="36">
        <f>'CalWRKs AF &amp; ZPF'!C12</f>
        <v>955950</v>
      </c>
      <c r="D13" s="35">
        <f>'CalWRKs AF &amp; ZPF'!D12</f>
        <v>24412</v>
      </c>
      <c r="E13" s="58">
        <f t="shared" si="0"/>
        <v>980362</v>
      </c>
      <c r="G13" s="36">
        <f>'CalWRKs FED Elig'!C12</f>
        <v>111959.40999999999</v>
      </c>
      <c r="H13" s="35">
        <f>'CalWRKs FED Elig'!D12</f>
        <v>106138.77</v>
      </c>
      <c r="I13" s="58">
        <f>'CalWRKs FED Elig'!E12</f>
        <v>5820.54</v>
      </c>
      <c r="J13" s="58">
        <f t="shared" si="1"/>
        <v>223918.72</v>
      </c>
      <c r="L13" s="36">
        <f t="shared" si="3"/>
        <v>737851.82</v>
      </c>
      <c r="M13" s="58">
        <f t="shared" si="4"/>
        <v>18591.46</v>
      </c>
      <c r="N13" s="58">
        <f t="shared" si="2"/>
        <v>756443.2799999999</v>
      </c>
    </row>
    <row r="14" spans="1:14" ht="13.5">
      <c r="A14" s="17" t="s">
        <v>7</v>
      </c>
      <c r="C14" s="36">
        <f>'CalWRKs AF &amp; ZPF'!C13</f>
        <v>48253736</v>
      </c>
      <c r="D14" s="35">
        <f>'CalWRKs AF &amp; ZPF'!D13</f>
        <v>1232450</v>
      </c>
      <c r="E14" s="58">
        <f t="shared" si="0"/>
        <v>49486186</v>
      </c>
      <c r="G14" s="36">
        <f>'CalWRKs FED Elig'!C13</f>
        <v>4595467.88</v>
      </c>
      <c r="H14" s="35">
        <f>'CalWRKs FED Elig'!D13</f>
        <v>4357412.840000001</v>
      </c>
      <c r="I14" s="58">
        <f>'CalWRKs FED Elig'!E13</f>
        <v>238054.89</v>
      </c>
      <c r="J14" s="58">
        <f t="shared" si="1"/>
        <v>9190935.610000001</v>
      </c>
      <c r="L14" s="36">
        <f t="shared" si="3"/>
        <v>39300855.279999994</v>
      </c>
      <c r="M14" s="58">
        <f t="shared" si="4"/>
        <v>994395.11</v>
      </c>
      <c r="N14" s="58">
        <f t="shared" si="2"/>
        <v>40295250.38999999</v>
      </c>
    </row>
    <row r="15" spans="1:14" ht="13.5">
      <c r="A15" s="17" t="s">
        <v>8</v>
      </c>
      <c r="C15" s="36">
        <f>'CalWRKs AF &amp; ZPF'!C14</f>
        <v>3284415</v>
      </c>
      <c r="D15" s="35">
        <f>'CalWRKs AF &amp; ZPF'!D14</f>
        <v>83869</v>
      </c>
      <c r="E15" s="58">
        <f t="shared" si="0"/>
        <v>3368284</v>
      </c>
      <c r="G15" s="36">
        <f>'CalWRKs FED Elig'!C14</f>
        <v>403193.68999999994</v>
      </c>
      <c r="H15" s="35">
        <f>'CalWRKs FED Elig'!D14</f>
        <v>381950.2300000001</v>
      </c>
      <c r="I15" s="58">
        <f>'CalWRKs FED Elig'!E14</f>
        <v>21243.33</v>
      </c>
      <c r="J15" s="58">
        <f t="shared" si="1"/>
        <v>806387.25</v>
      </c>
      <c r="L15" s="36">
        <f t="shared" si="3"/>
        <v>2499271.08</v>
      </c>
      <c r="M15" s="58">
        <f t="shared" si="4"/>
        <v>62625.67</v>
      </c>
      <c r="N15" s="58">
        <f t="shared" si="2"/>
        <v>2561896.75</v>
      </c>
    </row>
    <row r="16" spans="1:14" ht="13.5">
      <c r="A16" s="17" t="s">
        <v>9</v>
      </c>
      <c r="C16" s="36">
        <f>'CalWRKs AF &amp; ZPF'!C15</f>
        <v>4824017</v>
      </c>
      <c r="D16" s="35">
        <f>'CalWRKs AF &amp; ZPF'!D15</f>
        <v>123179</v>
      </c>
      <c r="E16" s="58">
        <f t="shared" si="0"/>
        <v>4947196</v>
      </c>
      <c r="G16" s="36">
        <f>'CalWRKs FED Elig'!C15</f>
        <v>1317876.4900000002</v>
      </c>
      <c r="H16" s="35">
        <f>'CalWRKs FED Elig'!D15</f>
        <v>1250114.79</v>
      </c>
      <c r="I16" s="58">
        <f>'CalWRKs FED Elig'!E15</f>
        <v>67761.57</v>
      </c>
      <c r="J16" s="58">
        <f t="shared" si="1"/>
        <v>2635752.85</v>
      </c>
      <c r="L16" s="36">
        <f t="shared" si="3"/>
        <v>2256025.7199999997</v>
      </c>
      <c r="M16" s="58">
        <f t="shared" si="4"/>
        <v>55417.42999999999</v>
      </c>
      <c r="N16" s="58">
        <f t="shared" si="2"/>
        <v>2311443.15</v>
      </c>
    </row>
    <row r="17" spans="1:14" ht="13.5">
      <c r="A17" s="17" t="s">
        <v>10</v>
      </c>
      <c r="C17" s="36">
        <f>'CalWRKs AF &amp; ZPF'!C16</f>
        <v>120791555</v>
      </c>
      <c r="D17" s="35">
        <f>'CalWRKs AF &amp; ZPF'!D16</f>
        <v>3084943</v>
      </c>
      <c r="E17" s="58">
        <f t="shared" si="0"/>
        <v>123876498</v>
      </c>
      <c r="G17" s="36">
        <f>'CalWRKs FED Elig'!C16</f>
        <v>12016347.36</v>
      </c>
      <c r="H17" s="35">
        <f>'CalWRKs FED Elig'!D16</f>
        <v>11391177.660000002</v>
      </c>
      <c r="I17" s="58">
        <f>'CalWRKs FED Elig'!E16</f>
        <v>625169.5599999999</v>
      </c>
      <c r="J17" s="58">
        <f t="shared" si="1"/>
        <v>24032694.580000002</v>
      </c>
      <c r="L17" s="36">
        <f t="shared" si="3"/>
        <v>97384029.98</v>
      </c>
      <c r="M17" s="58">
        <f t="shared" si="4"/>
        <v>2459773.44</v>
      </c>
      <c r="N17" s="58">
        <f t="shared" si="2"/>
        <v>99843803.42</v>
      </c>
    </row>
    <row r="18" spans="1:14" ht="13.5">
      <c r="A18" s="17" t="s">
        <v>11</v>
      </c>
      <c r="C18" s="36">
        <f>'CalWRKs AF &amp; ZPF'!C17</f>
        <v>2337310</v>
      </c>
      <c r="D18" s="35">
        <f>'CalWRKs AF &amp; ZPF'!D17</f>
        <v>59702</v>
      </c>
      <c r="E18" s="58">
        <f t="shared" si="0"/>
        <v>2397012</v>
      </c>
      <c r="G18" s="36">
        <f>'CalWRKs FED Elig'!C17</f>
        <v>314105.04000000004</v>
      </c>
      <c r="H18" s="35">
        <f>'CalWRKs FED Elig'!D17</f>
        <v>297729.91</v>
      </c>
      <c r="I18" s="58">
        <f>'CalWRKs FED Elig'!E17</f>
        <v>16374.99</v>
      </c>
      <c r="J18" s="58">
        <f t="shared" si="1"/>
        <v>628209.94</v>
      </c>
      <c r="L18" s="36">
        <f t="shared" si="3"/>
        <v>1725475.05</v>
      </c>
      <c r="M18" s="58">
        <f t="shared" si="4"/>
        <v>43327.01</v>
      </c>
      <c r="N18" s="58">
        <f t="shared" si="2"/>
        <v>1768802.06</v>
      </c>
    </row>
    <row r="19" spans="1:14" ht="13.5">
      <c r="A19" s="17" t="s">
        <v>12</v>
      </c>
      <c r="C19" s="36">
        <f>'CalWRKs AF &amp; ZPF'!C18</f>
        <v>7787915</v>
      </c>
      <c r="D19" s="35">
        <f>'CalWRKs AF &amp; ZPF'!D18</f>
        <v>198867</v>
      </c>
      <c r="E19" s="58">
        <f t="shared" si="0"/>
        <v>7986782</v>
      </c>
      <c r="G19" s="36">
        <f>'CalWRKs FED Elig'!C18</f>
        <v>1364277.92</v>
      </c>
      <c r="H19" s="35">
        <f>'CalWRKs FED Elig'!D18</f>
        <v>1293251.9799999997</v>
      </c>
      <c r="I19" s="58">
        <f>'CalWRKs FED Elig'!E18</f>
        <v>71025.84</v>
      </c>
      <c r="J19" s="58">
        <f t="shared" si="1"/>
        <v>2728555.7399999993</v>
      </c>
      <c r="L19" s="36">
        <f t="shared" si="3"/>
        <v>5130385.100000001</v>
      </c>
      <c r="M19" s="58">
        <f t="shared" si="4"/>
        <v>127841.16</v>
      </c>
      <c r="N19" s="58">
        <f t="shared" si="2"/>
        <v>5258226.260000001</v>
      </c>
    </row>
    <row r="20" spans="1:14" ht="13.5">
      <c r="A20" s="17" t="s">
        <v>13</v>
      </c>
      <c r="C20" s="36">
        <f>'CalWRKs AF &amp; ZPF'!C19</f>
        <v>19886534</v>
      </c>
      <c r="D20" s="35">
        <f>'CalWRKs AF &amp; ZPF'!D19</f>
        <v>507928</v>
      </c>
      <c r="E20" s="58">
        <f t="shared" si="0"/>
        <v>20394462</v>
      </c>
      <c r="G20" s="36">
        <f>'CalWRKs FED Elig'!C19</f>
        <v>1976111.19</v>
      </c>
      <c r="H20" s="35">
        <f>'CalWRKs FED Elig'!D19</f>
        <v>1872494.24</v>
      </c>
      <c r="I20" s="58">
        <f>'CalWRKs FED Elig'!E19</f>
        <v>103616.8</v>
      </c>
      <c r="J20" s="58">
        <f t="shared" si="1"/>
        <v>3952222.2299999995</v>
      </c>
      <c r="L20" s="36">
        <f t="shared" si="3"/>
        <v>16037928.569999998</v>
      </c>
      <c r="M20" s="58">
        <f t="shared" si="4"/>
        <v>404311.2</v>
      </c>
      <c r="N20" s="58">
        <f t="shared" si="2"/>
        <v>16442239.769999998</v>
      </c>
    </row>
    <row r="21" spans="1:14" ht="13.5">
      <c r="A21" s="17" t="s">
        <v>14</v>
      </c>
      <c r="C21" s="36">
        <f>'CalWRKs AF &amp; ZPF'!C20</f>
        <v>700404</v>
      </c>
      <c r="D21" s="35">
        <f>'CalWRKs AF &amp; ZPF'!D20</f>
        <v>17893</v>
      </c>
      <c r="E21" s="58">
        <f t="shared" si="0"/>
        <v>718297</v>
      </c>
      <c r="G21" s="36">
        <f>'CalWRKs FED Elig'!C20</f>
        <v>136579.4</v>
      </c>
      <c r="H21" s="35">
        <f>'CalWRKs FED Elig'!D20</f>
        <v>129540.78</v>
      </c>
      <c r="I21" s="58">
        <f>'CalWRKs FED Elig'!E20</f>
        <v>7038.500000000001</v>
      </c>
      <c r="J21" s="58">
        <f t="shared" si="1"/>
        <v>273158.68</v>
      </c>
      <c r="L21" s="36">
        <f t="shared" si="3"/>
        <v>434283.81999999995</v>
      </c>
      <c r="M21" s="58">
        <f t="shared" si="4"/>
        <v>10854.5</v>
      </c>
      <c r="N21" s="58">
        <f t="shared" si="2"/>
        <v>445138.31999999995</v>
      </c>
    </row>
    <row r="22" spans="1:14" ht="13.5">
      <c r="A22" s="17" t="s">
        <v>15</v>
      </c>
      <c r="C22" s="36">
        <f>'CalWRKs AF &amp; ZPF'!C21</f>
        <v>86354922</v>
      </c>
      <c r="D22" s="35">
        <f>'CalWRKs AF &amp; ZPF'!D21</f>
        <v>2214574</v>
      </c>
      <c r="E22" s="58">
        <f t="shared" si="0"/>
        <v>88569496</v>
      </c>
      <c r="G22" s="36">
        <f>'CalWRKs FED Elig'!C21</f>
        <v>7495839.530000001</v>
      </c>
      <c r="H22" s="35">
        <f>'CalWRKs FED Elig'!D21</f>
        <v>7104624.460000001</v>
      </c>
      <c r="I22" s="58">
        <f>'CalWRKs FED Elig'!E21</f>
        <v>391214.98000000004</v>
      </c>
      <c r="J22" s="58">
        <f t="shared" si="1"/>
        <v>14991678.970000003</v>
      </c>
      <c r="L22" s="36">
        <f t="shared" si="3"/>
        <v>71754458.00999999</v>
      </c>
      <c r="M22" s="58">
        <f t="shared" si="4"/>
        <v>1823359.02</v>
      </c>
      <c r="N22" s="58">
        <f t="shared" si="2"/>
        <v>73577817.02999999</v>
      </c>
    </row>
    <row r="23" spans="1:14" ht="13.5">
      <c r="A23" s="17" t="s">
        <v>16</v>
      </c>
      <c r="C23" s="36">
        <f>'CalWRKs AF &amp; ZPF'!C22</f>
        <v>12708622</v>
      </c>
      <c r="D23" s="35">
        <f>'CalWRKs AF &amp; ZPF'!D22</f>
        <v>324550</v>
      </c>
      <c r="E23" s="58">
        <f t="shared" si="0"/>
        <v>13033172</v>
      </c>
      <c r="G23" s="36">
        <f>'CalWRKs FED Elig'!C22</f>
        <v>1500608.2199999997</v>
      </c>
      <c r="H23" s="35">
        <f>'CalWRKs FED Elig'!D22</f>
        <v>1421928.27</v>
      </c>
      <c r="I23" s="58">
        <f>'CalWRKs FED Elig'!E22</f>
        <v>78679.83</v>
      </c>
      <c r="J23" s="58">
        <f t="shared" si="1"/>
        <v>3001216.32</v>
      </c>
      <c r="L23" s="36">
        <f t="shared" si="3"/>
        <v>9786085.510000002</v>
      </c>
      <c r="M23" s="58">
        <f t="shared" si="4"/>
        <v>245870.16999999998</v>
      </c>
      <c r="N23" s="58">
        <f t="shared" si="2"/>
        <v>10031955.680000002</v>
      </c>
    </row>
    <row r="24" spans="1:14" ht="13.5">
      <c r="A24" s="17" t="s">
        <v>17</v>
      </c>
      <c r="C24" s="36">
        <f>'CalWRKs AF &amp; ZPF'!C23</f>
        <v>5065225</v>
      </c>
      <c r="D24" s="35">
        <f>'CalWRKs AF &amp; ZPF'!D23</f>
        <v>129368</v>
      </c>
      <c r="E24" s="58">
        <f t="shared" si="0"/>
        <v>5194593</v>
      </c>
      <c r="G24" s="36">
        <f>'CalWRKs FED Elig'!C23</f>
        <v>627933.09</v>
      </c>
      <c r="H24" s="35">
        <f>'CalWRKs FED Elig'!D23</f>
        <v>595174.27</v>
      </c>
      <c r="I24" s="58">
        <f>'CalWRKs FED Elig'!E23</f>
        <v>32758.690000000002</v>
      </c>
      <c r="J24" s="58">
        <f t="shared" si="1"/>
        <v>1255866.0499999998</v>
      </c>
      <c r="L24" s="36">
        <f t="shared" si="3"/>
        <v>3842117.64</v>
      </c>
      <c r="M24" s="58">
        <f t="shared" si="4"/>
        <v>96609.31</v>
      </c>
      <c r="N24" s="58">
        <f t="shared" si="2"/>
        <v>3938726.95</v>
      </c>
    </row>
    <row r="25" spans="1:14" ht="13.5">
      <c r="A25" s="17" t="s">
        <v>18</v>
      </c>
      <c r="C25" s="36">
        <f>'CalWRKs AF &amp; ZPF'!C24</f>
        <v>2065183</v>
      </c>
      <c r="D25" s="35">
        <f>'CalWRKs AF &amp; ZPF'!D24</f>
        <v>52758</v>
      </c>
      <c r="E25" s="58">
        <f t="shared" si="0"/>
        <v>2117941</v>
      </c>
      <c r="G25" s="36">
        <f>'CalWRKs FED Elig'!C24</f>
        <v>398016.35000000003</v>
      </c>
      <c r="H25" s="35">
        <f>'CalWRKs FED Elig'!D24</f>
        <v>377357.16</v>
      </c>
      <c r="I25" s="58">
        <f>'CalWRKs FED Elig'!E24</f>
        <v>20659.08</v>
      </c>
      <c r="J25" s="58">
        <f t="shared" si="1"/>
        <v>796032.59</v>
      </c>
      <c r="L25" s="36">
        <f t="shared" si="3"/>
        <v>1289809.49</v>
      </c>
      <c r="M25" s="58">
        <f t="shared" si="4"/>
        <v>32098.92</v>
      </c>
      <c r="N25" s="58">
        <f t="shared" si="2"/>
        <v>1321908.41</v>
      </c>
    </row>
    <row r="26" spans="1:14" ht="13.5">
      <c r="A26" s="17" t="s">
        <v>19</v>
      </c>
      <c r="C26" s="36">
        <f>'CalWRKs AF &amp; ZPF'!C25</f>
        <v>719226062</v>
      </c>
      <c r="D26" s="35">
        <f>'CalWRKs AF &amp; ZPF'!D25</f>
        <v>18390615</v>
      </c>
      <c r="E26" s="58">
        <f t="shared" si="0"/>
        <v>737616677</v>
      </c>
      <c r="G26" s="36">
        <f>'CalWRKs FED Elig'!C25</f>
        <v>41039923.620000005</v>
      </c>
      <c r="H26" s="35">
        <f>'CalWRKs FED Elig'!D25</f>
        <v>38931662.230000004</v>
      </c>
      <c r="I26" s="58">
        <f>'CalWRKs FED Elig'!E25</f>
        <v>2108261.3299999996</v>
      </c>
      <c r="J26" s="58">
        <f t="shared" si="1"/>
        <v>82079847.18</v>
      </c>
      <c r="L26" s="36">
        <f t="shared" si="3"/>
        <v>639254476.15</v>
      </c>
      <c r="M26" s="58">
        <f t="shared" si="4"/>
        <v>16282353.67</v>
      </c>
      <c r="N26" s="58">
        <f t="shared" si="2"/>
        <v>655536829.8199999</v>
      </c>
    </row>
    <row r="27" spans="1:14" ht="13.5">
      <c r="A27" s="17" t="s">
        <v>20</v>
      </c>
      <c r="C27" s="36">
        <f>'CalWRKs AF &amp; ZPF'!C26</f>
        <v>13518639</v>
      </c>
      <c r="D27" s="35">
        <f>'CalWRKs AF &amp; ZPF'!D26</f>
        <v>345234</v>
      </c>
      <c r="E27" s="58">
        <f t="shared" si="0"/>
        <v>13863873</v>
      </c>
      <c r="G27" s="36">
        <f>'CalWRKs FED Elig'!C26</f>
        <v>1083149.62</v>
      </c>
      <c r="H27" s="35">
        <f>'CalWRKs FED Elig'!D26</f>
        <v>1026025.9899999999</v>
      </c>
      <c r="I27" s="58">
        <f>'CalWRKs FED Elig'!E26</f>
        <v>57123.5</v>
      </c>
      <c r="J27" s="58">
        <f t="shared" si="1"/>
        <v>2166299.11</v>
      </c>
      <c r="L27" s="36">
        <f t="shared" si="3"/>
        <v>11409463.389999999</v>
      </c>
      <c r="M27" s="58">
        <f t="shared" si="4"/>
        <v>288110.5</v>
      </c>
      <c r="N27" s="58">
        <f t="shared" si="2"/>
        <v>11697573.889999999</v>
      </c>
    </row>
    <row r="28" spans="1:14" ht="13.5">
      <c r="A28" s="17" t="s">
        <v>21</v>
      </c>
      <c r="C28" s="36">
        <f>'CalWRKs AF &amp; ZPF'!C27</f>
        <v>4791454</v>
      </c>
      <c r="D28" s="35">
        <f>'CalWRKs AF &amp; ZPF'!D27</f>
        <v>122338</v>
      </c>
      <c r="E28" s="58">
        <f t="shared" si="0"/>
        <v>4913792</v>
      </c>
      <c r="G28" s="36">
        <f>'CalWRKs FED Elig'!C27</f>
        <v>405650.65</v>
      </c>
      <c r="H28" s="35">
        <f>'CalWRKs FED Elig'!D27</f>
        <v>384270.03</v>
      </c>
      <c r="I28" s="58">
        <f>'CalWRKs FED Elig'!E27</f>
        <v>21380.49</v>
      </c>
      <c r="J28" s="58">
        <f t="shared" si="1"/>
        <v>811301.17</v>
      </c>
      <c r="L28" s="36">
        <f t="shared" si="3"/>
        <v>4001533.3199999994</v>
      </c>
      <c r="M28" s="58">
        <f t="shared" si="4"/>
        <v>100957.51</v>
      </c>
      <c r="N28" s="58">
        <f t="shared" si="2"/>
        <v>4102490.829999999</v>
      </c>
    </row>
    <row r="29" spans="1:14" ht="13.5">
      <c r="A29" s="17" t="s">
        <v>22</v>
      </c>
      <c r="C29" s="36">
        <f>'CalWRKs AF &amp; ZPF'!C28</f>
        <v>917023</v>
      </c>
      <c r="D29" s="35">
        <f>'CalWRKs AF &amp; ZPF'!D28</f>
        <v>23420</v>
      </c>
      <c r="E29" s="58">
        <f t="shared" si="0"/>
        <v>940443</v>
      </c>
      <c r="G29" s="36">
        <f>'CalWRKs FED Elig'!C28</f>
        <v>124557.48</v>
      </c>
      <c r="H29" s="35">
        <f>'CalWRKs FED Elig'!D28</f>
        <v>117934.03999999998</v>
      </c>
      <c r="I29" s="58">
        <f>'CalWRKs FED Elig'!E28</f>
        <v>6623.36</v>
      </c>
      <c r="J29" s="58">
        <f t="shared" si="1"/>
        <v>249114.87999999995</v>
      </c>
      <c r="L29" s="36">
        <f t="shared" si="3"/>
        <v>674531.48</v>
      </c>
      <c r="M29" s="58">
        <f t="shared" si="4"/>
        <v>16796.64</v>
      </c>
      <c r="N29" s="58">
        <f t="shared" si="2"/>
        <v>691328.12</v>
      </c>
    </row>
    <row r="30" spans="1:14" ht="13.5">
      <c r="A30" s="17" t="s">
        <v>23</v>
      </c>
      <c r="C30" s="36">
        <f>'CalWRKs AF &amp; ZPF'!C29</f>
        <v>6194889</v>
      </c>
      <c r="D30" s="35">
        <f>'CalWRKs AF &amp; ZPF'!D29</f>
        <v>158169</v>
      </c>
      <c r="E30" s="58">
        <f t="shared" si="0"/>
        <v>6353058</v>
      </c>
      <c r="G30" s="36">
        <f>'CalWRKs FED Elig'!C29</f>
        <v>947526.7400000001</v>
      </c>
      <c r="H30" s="35">
        <f>'CalWRKs FED Elig'!D29</f>
        <v>898393.88</v>
      </c>
      <c r="I30" s="58">
        <f>'CalWRKs FED Elig'!E29</f>
        <v>49132.72</v>
      </c>
      <c r="J30" s="58">
        <f t="shared" si="1"/>
        <v>1895053.34</v>
      </c>
      <c r="L30" s="36">
        <f t="shared" si="3"/>
        <v>4348968.38</v>
      </c>
      <c r="M30" s="58">
        <f t="shared" si="4"/>
        <v>109036.28</v>
      </c>
      <c r="N30" s="58">
        <f t="shared" si="2"/>
        <v>4458004.66</v>
      </c>
    </row>
    <row r="31" spans="1:14" ht="13.5">
      <c r="A31" s="17" t="s">
        <v>24</v>
      </c>
      <c r="C31" s="36">
        <f>'CalWRKs AF &amp; ZPF'!C30</f>
        <v>34061232</v>
      </c>
      <c r="D31" s="35">
        <f>'CalWRKs AF &amp; ZPF'!D30</f>
        <v>869893</v>
      </c>
      <c r="E31" s="58">
        <f t="shared" si="0"/>
        <v>34931125</v>
      </c>
      <c r="G31" s="36">
        <f>'CalWRKs FED Elig'!C30</f>
        <v>3518597.67</v>
      </c>
      <c r="H31" s="35">
        <f>'CalWRKs FED Elig'!D30</f>
        <v>3333546.4799999995</v>
      </c>
      <c r="I31" s="58">
        <f>'CalWRKs FED Elig'!E30</f>
        <v>185051.05</v>
      </c>
      <c r="J31" s="58">
        <f t="shared" si="1"/>
        <v>7037195.199999999</v>
      </c>
      <c r="L31" s="36">
        <f t="shared" si="3"/>
        <v>27209087.849999998</v>
      </c>
      <c r="M31" s="58">
        <f t="shared" si="4"/>
        <v>684841.95</v>
      </c>
      <c r="N31" s="58">
        <f t="shared" si="2"/>
        <v>27893929.799999997</v>
      </c>
    </row>
    <row r="32" spans="1:14" ht="13.5">
      <c r="A32" s="17" t="s">
        <v>25</v>
      </c>
      <c r="C32" s="36">
        <f>'CalWRKs AF &amp; ZPF'!C31</f>
        <v>701103</v>
      </c>
      <c r="D32" s="35">
        <f>'CalWRKs AF &amp; ZPF'!D31</f>
        <v>17903</v>
      </c>
      <c r="E32" s="58">
        <f t="shared" si="0"/>
        <v>719006</v>
      </c>
      <c r="G32" s="36">
        <f>'CalWRKs FED Elig'!C31</f>
        <v>101796.39</v>
      </c>
      <c r="H32" s="35">
        <f>'CalWRKs FED Elig'!D31</f>
        <v>96487.45000000001</v>
      </c>
      <c r="I32" s="58">
        <f>'CalWRKs FED Elig'!E31</f>
        <v>5308.85</v>
      </c>
      <c r="J32" s="58">
        <f t="shared" si="1"/>
        <v>203592.69000000003</v>
      </c>
      <c r="L32" s="36">
        <f t="shared" si="3"/>
        <v>502819.16</v>
      </c>
      <c r="M32" s="58">
        <f t="shared" si="4"/>
        <v>12594.15</v>
      </c>
      <c r="N32" s="58">
        <f t="shared" si="2"/>
        <v>515413.31</v>
      </c>
    </row>
    <row r="33" spans="1:14" ht="13.5">
      <c r="A33" s="17" t="s">
        <v>26</v>
      </c>
      <c r="C33" s="36">
        <f>'CalWRKs AF &amp; ZPF'!C32</f>
        <v>172356</v>
      </c>
      <c r="D33" s="35">
        <f>'CalWRKs AF &amp; ZPF'!D32</f>
        <v>4400</v>
      </c>
      <c r="E33" s="58">
        <f t="shared" si="0"/>
        <v>176756</v>
      </c>
      <c r="G33" s="36">
        <f>'CalWRKs FED Elig'!C32</f>
        <v>25268.28</v>
      </c>
      <c r="H33" s="35">
        <f>'CalWRKs FED Elig'!D32</f>
        <v>23985.150000000005</v>
      </c>
      <c r="I33" s="58">
        <f>'CalWRKs FED Elig'!E32</f>
        <v>1283.0400000000002</v>
      </c>
      <c r="J33" s="58">
        <f t="shared" si="1"/>
        <v>50536.47000000001</v>
      </c>
      <c r="L33" s="36">
        <f t="shared" si="3"/>
        <v>123102.56999999999</v>
      </c>
      <c r="M33" s="58">
        <f t="shared" si="4"/>
        <v>3116.96</v>
      </c>
      <c r="N33" s="58">
        <f t="shared" si="2"/>
        <v>126219.53</v>
      </c>
    </row>
    <row r="34" spans="1:14" ht="13.5">
      <c r="A34" s="17" t="s">
        <v>27</v>
      </c>
      <c r="C34" s="36">
        <f>'CalWRKs AF &amp; ZPF'!C33</f>
        <v>26171451</v>
      </c>
      <c r="D34" s="35">
        <f>'CalWRKs AF &amp; ZPF'!D33</f>
        <v>668428</v>
      </c>
      <c r="E34" s="58">
        <f t="shared" si="0"/>
        <v>26839879</v>
      </c>
      <c r="G34" s="36">
        <f>'CalWRKs FED Elig'!C33</f>
        <v>3423862.76</v>
      </c>
      <c r="H34" s="35">
        <f>'CalWRKs FED Elig'!D33</f>
        <v>3246573.5700000003</v>
      </c>
      <c r="I34" s="58">
        <f>'CalWRKs FED Elig'!E33</f>
        <v>177289.11000000002</v>
      </c>
      <c r="J34" s="58">
        <f t="shared" si="1"/>
        <v>6847725.44</v>
      </c>
      <c r="L34" s="36">
        <f t="shared" si="3"/>
        <v>19501014.67</v>
      </c>
      <c r="M34" s="58">
        <f t="shared" si="4"/>
        <v>491138.89</v>
      </c>
      <c r="N34" s="58">
        <f t="shared" si="2"/>
        <v>19992153.560000002</v>
      </c>
    </row>
    <row r="35" spans="1:14" ht="13.5">
      <c r="A35" s="17" t="s">
        <v>28</v>
      </c>
      <c r="C35" s="36">
        <f>'CalWRKs AF &amp; ZPF'!C34</f>
        <v>3436412</v>
      </c>
      <c r="D35" s="35">
        <f>'CalWRKs AF &amp; ZPF'!D34</f>
        <v>87860</v>
      </c>
      <c r="E35" s="58">
        <f t="shared" si="0"/>
        <v>3524272</v>
      </c>
      <c r="G35" s="36">
        <f>'CalWRKs FED Elig'!C34</f>
        <v>682357.8200000001</v>
      </c>
      <c r="H35" s="35">
        <f>'CalWRKs FED Elig'!D34</f>
        <v>647156.8300000001</v>
      </c>
      <c r="I35" s="58">
        <f>'CalWRKs FED Elig'!E34</f>
        <v>35200.86</v>
      </c>
      <c r="J35" s="58">
        <f t="shared" si="1"/>
        <v>1364715.5100000002</v>
      </c>
      <c r="L35" s="36">
        <f t="shared" si="3"/>
        <v>2106897.3499999996</v>
      </c>
      <c r="M35" s="58">
        <f t="shared" si="4"/>
        <v>52659.14</v>
      </c>
      <c r="N35" s="58">
        <f t="shared" si="2"/>
        <v>2159556.4899999998</v>
      </c>
    </row>
    <row r="36" spans="1:14" ht="13.5">
      <c r="A36" s="17" t="s">
        <v>29</v>
      </c>
      <c r="C36" s="36">
        <f>'CalWRKs AF &amp; ZPF'!C35</f>
        <v>3142885</v>
      </c>
      <c r="D36" s="35">
        <f>'CalWRKs AF &amp; ZPF'!D35</f>
        <v>80266</v>
      </c>
      <c r="E36" s="58">
        <f t="shared" si="0"/>
        <v>3223151</v>
      </c>
      <c r="G36" s="36">
        <f>'CalWRKs FED Elig'!C35</f>
        <v>687260.7</v>
      </c>
      <c r="H36" s="35">
        <f>'CalWRKs FED Elig'!D35</f>
        <v>651627.5800000001</v>
      </c>
      <c r="I36" s="58">
        <f>'CalWRKs FED Elig'!E35</f>
        <v>35633.03</v>
      </c>
      <c r="J36" s="58">
        <f t="shared" si="1"/>
        <v>1374521.31</v>
      </c>
      <c r="L36" s="36">
        <f t="shared" si="3"/>
        <v>1803996.7199999997</v>
      </c>
      <c r="M36" s="58">
        <f t="shared" si="4"/>
        <v>44632.97</v>
      </c>
      <c r="N36" s="58">
        <f t="shared" si="2"/>
        <v>1848629.6899999997</v>
      </c>
    </row>
    <row r="37" spans="1:14" ht="13.5">
      <c r="A37" s="17" t="s">
        <v>30</v>
      </c>
      <c r="C37" s="36">
        <f>'CalWRKs AF &amp; ZPF'!C36</f>
        <v>94045647</v>
      </c>
      <c r="D37" s="35">
        <f>'CalWRKs AF &amp; ZPF'!D36</f>
        <v>2403261</v>
      </c>
      <c r="E37" s="58">
        <f t="shared" si="0"/>
        <v>96448908</v>
      </c>
      <c r="G37" s="36">
        <f>'CalWRKs FED Elig'!C36</f>
        <v>10018641.120000001</v>
      </c>
      <c r="H37" s="35">
        <f>'CalWRKs FED Elig'!D36</f>
        <v>9500466.31</v>
      </c>
      <c r="I37" s="58">
        <f>'CalWRKs FED Elig'!E36</f>
        <v>518174.68999999994</v>
      </c>
      <c r="J37" s="58">
        <f t="shared" si="1"/>
        <v>20037282.12</v>
      </c>
      <c r="L37" s="36">
        <f t="shared" si="3"/>
        <v>74526539.57</v>
      </c>
      <c r="M37" s="58">
        <f t="shared" si="4"/>
        <v>1885086.31</v>
      </c>
      <c r="N37" s="58">
        <f t="shared" si="2"/>
        <v>76411625.88</v>
      </c>
    </row>
    <row r="38" spans="1:14" ht="13.5">
      <c r="A38" s="17" t="s">
        <v>31</v>
      </c>
      <c r="C38" s="36">
        <f>'CalWRKs AF &amp; ZPF'!C37</f>
        <v>8019809</v>
      </c>
      <c r="D38" s="35">
        <f>'CalWRKs AF &amp; ZPF'!D37</f>
        <v>204808</v>
      </c>
      <c r="E38" s="58">
        <f t="shared" si="0"/>
        <v>8224617</v>
      </c>
      <c r="G38" s="36">
        <f>'CalWRKs FED Elig'!C37</f>
        <v>1381582.34</v>
      </c>
      <c r="H38" s="35">
        <f>'CalWRKs FED Elig'!D37</f>
        <v>1310067.89</v>
      </c>
      <c r="I38" s="58">
        <f>'CalWRKs FED Elig'!E37</f>
        <v>71514.33</v>
      </c>
      <c r="J38" s="58">
        <f t="shared" si="1"/>
        <v>2763164.56</v>
      </c>
      <c r="L38" s="36">
        <f t="shared" si="3"/>
        <v>5328158.7700000005</v>
      </c>
      <c r="M38" s="58">
        <f t="shared" si="4"/>
        <v>133293.66999999998</v>
      </c>
      <c r="N38" s="58">
        <f t="shared" si="2"/>
        <v>5461452.44</v>
      </c>
    </row>
    <row r="39" spans="1:14" ht="13.5">
      <c r="A39" s="17" t="s">
        <v>32</v>
      </c>
      <c r="C39" s="36">
        <f>'CalWRKs AF &amp; ZPF'!C38</f>
        <v>729628</v>
      </c>
      <c r="D39" s="35">
        <f>'CalWRKs AF &amp; ZPF'!D38</f>
        <v>18633</v>
      </c>
      <c r="E39" s="58">
        <f t="shared" si="0"/>
        <v>748261</v>
      </c>
      <c r="G39" s="36">
        <f>'CalWRKs FED Elig'!C38</f>
        <v>202087.89</v>
      </c>
      <c r="H39" s="35">
        <f>'CalWRKs FED Elig'!D38</f>
        <v>191638.78</v>
      </c>
      <c r="I39" s="58">
        <f>'CalWRKs FED Elig'!E38</f>
        <v>10448.98</v>
      </c>
      <c r="J39" s="58">
        <f t="shared" si="1"/>
        <v>404175.65</v>
      </c>
      <c r="L39" s="36">
        <f t="shared" si="3"/>
        <v>335901.32999999996</v>
      </c>
      <c r="M39" s="58">
        <f t="shared" si="4"/>
        <v>8184.02</v>
      </c>
      <c r="N39" s="58">
        <f t="shared" si="2"/>
        <v>344085.35</v>
      </c>
    </row>
    <row r="40" spans="1:14" ht="13.5">
      <c r="A40" s="17" t="s">
        <v>33</v>
      </c>
      <c r="C40" s="36">
        <f>'CalWRKs AF &amp; ZPF'!C39</f>
        <v>130305589</v>
      </c>
      <c r="D40" s="35">
        <f>'CalWRKs AF &amp; ZPF'!D39</f>
        <v>3327881</v>
      </c>
      <c r="E40" s="58">
        <f t="shared" si="0"/>
        <v>133633470</v>
      </c>
      <c r="G40" s="36">
        <f>'CalWRKs FED Elig'!C39</f>
        <v>13311166.899999999</v>
      </c>
      <c r="H40" s="35">
        <f>'CalWRKs FED Elig'!D39</f>
        <v>12624644.29</v>
      </c>
      <c r="I40" s="58">
        <f>'CalWRKs FED Elig'!E39</f>
        <v>686522.49</v>
      </c>
      <c r="J40" s="58">
        <f t="shared" si="1"/>
        <v>26622333.679999996</v>
      </c>
      <c r="L40" s="36">
        <f t="shared" si="3"/>
        <v>104369777.81</v>
      </c>
      <c r="M40" s="58">
        <f t="shared" si="4"/>
        <v>2641358.51</v>
      </c>
      <c r="N40" s="58">
        <f t="shared" si="2"/>
        <v>107011136.32000001</v>
      </c>
    </row>
    <row r="41" spans="1:14" ht="13.5">
      <c r="A41" s="17" t="s">
        <v>34</v>
      </c>
      <c r="C41" s="36">
        <f>'CalWRKs AF &amp; ZPF'!C40</f>
        <v>123719336</v>
      </c>
      <c r="D41" s="35">
        <f>'CalWRKs AF &amp; ZPF'!D40</f>
        <v>3159611</v>
      </c>
      <c r="E41" s="58">
        <f t="shared" si="0"/>
        <v>126878947</v>
      </c>
      <c r="G41" s="36">
        <f>'CalWRKs FED Elig'!C40</f>
        <v>11963905.340000002</v>
      </c>
      <c r="H41" s="35">
        <f>'CalWRKs FED Elig'!D40</f>
        <v>11342814.080000002</v>
      </c>
      <c r="I41" s="58">
        <f>'CalWRKs FED Elig'!E40</f>
        <v>621091.1399999999</v>
      </c>
      <c r="J41" s="58">
        <f t="shared" si="1"/>
        <v>23927810.560000002</v>
      </c>
      <c r="L41" s="36">
        <f t="shared" si="3"/>
        <v>100412616.58</v>
      </c>
      <c r="M41" s="58">
        <f t="shared" si="4"/>
        <v>2538519.8600000003</v>
      </c>
      <c r="N41" s="58">
        <f t="shared" si="2"/>
        <v>102951136.44</v>
      </c>
    </row>
    <row r="42" spans="1:14" ht="13.5">
      <c r="A42" s="17" t="s">
        <v>35</v>
      </c>
      <c r="C42" s="36">
        <f>'CalWRKs AF &amp; ZPF'!C41</f>
        <v>3612653</v>
      </c>
      <c r="D42" s="35">
        <f>'CalWRKs AF &amp; ZPF'!D41</f>
        <v>92262</v>
      </c>
      <c r="E42" s="58">
        <f t="shared" si="0"/>
        <v>3704915</v>
      </c>
      <c r="G42" s="36">
        <f>'CalWRKs FED Elig'!C41</f>
        <v>546123.34</v>
      </c>
      <c r="H42" s="35">
        <f>'CalWRKs FED Elig'!D41</f>
        <v>517760.78</v>
      </c>
      <c r="I42" s="58">
        <f>'CalWRKs FED Elig'!E41</f>
        <v>28362.43</v>
      </c>
      <c r="J42" s="58">
        <f t="shared" si="1"/>
        <v>1092246.55</v>
      </c>
      <c r="L42" s="36">
        <f t="shared" si="3"/>
        <v>2548768.88</v>
      </c>
      <c r="M42" s="58">
        <f t="shared" si="4"/>
        <v>63899.57</v>
      </c>
      <c r="N42" s="58">
        <f t="shared" si="2"/>
        <v>2612668.4499999997</v>
      </c>
    </row>
    <row r="43" spans="1:14" ht="13.5">
      <c r="A43" s="17" t="s">
        <v>36</v>
      </c>
      <c r="C43" s="36">
        <f>'CalWRKs AF &amp; ZPF'!C42</f>
        <v>185262148</v>
      </c>
      <c r="D43" s="35">
        <f>'CalWRKs AF &amp; ZPF'!D42</f>
        <v>4731378</v>
      </c>
      <c r="E43" s="58">
        <f t="shared" si="0"/>
        <v>189993526</v>
      </c>
      <c r="G43" s="36">
        <f>'CalWRKs FED Elig'!C42</f>
        <v>15469205.75</v>
      </c>
      <c r="H43" s="35">
        <f>'CalWRKs FED Elig'!D42</f>
        <v>14665789.680000002</v>
      </c>
      <c r="I43" s="58">
        <f>'CalWRKs FED Elig'!E42</f>
        <v>803415.94</v>
      </c>
      <c r="J43" s="58">
        <f t="shared" si="1"/>
        <v>30938411.37</v>
      </c>
      <c r="L43" s="36">
        <f t="shared" si="3"/>
        <v>155127152.57</v>
      </c>
      <c r="M43" s="58">
        <f t="shared" si="4"/>
        <v>3927962.06</v>
      </c>
      <c r="N43" s="58">
        <f t="shared" si="2"/>
        <v>159055114.63</v>
      </c>
    </row>
    <row r="44" spans="1:14" ht="13.5">
      <c r="A44" s="17" t="s">
        <v>37</v>
      </c>
      <c r="C44" s="36">
        <f>'CalWRKs AF &amp; ZPF'!C43</f>
        <v>136544446</v>
      </c>
      <c r="D44" s="35">
        <f>'CalWRKs AF &amp; ZPF'!D43</f>
        <v>3488357</v>
      </c>
      <c r="E44" s="58">
        <f t="shared" si="0"/>
        <v>140032803</v>
      </c>
      <c r="G44" s="36">
        <f>'CalWRKs FED Elig'!C43</f>
        <v>14645368.9</v>
      </c>
      <c r="H44" s="35">
        <f>'CalWRKs FED Elig'!D43</f>
        <v>13889109.270000001</v>
      </c>
      <c r="I44" s="58">
        <f>'CalWRKs FED Elig'!E43</f>
        <v>756259.52</v>
      </c>
      <c r="J44" s="58">
        <f t="shared" si="1"/>
        <v>29290737.69</v>
      </c>
      <c r="L44" s="36">
        <f t="shared" si="3"/>
        <v>108009967.83</v>
      </c>
      <c r="M44" s="58">
        <f t="shared" si="4"/>
        <v>2732097.48</v>
      </c>
      <c r="N44" s="58">
        <f t="shared" si="2"/>
        <v>110742065.31</v>
      </c>
    </row>
    <row r="45" spans="1:14" ht="13.5">
      <c r="A45" s="17" t="s">
        <v>38</v>
      </c>
      <c r="C45" s="36">
        <f>'CalWRKs AF &amp; ZPF'!C44</f>
        <v>19833742</v>
      </c>
      <c r="D45" s="35">
        <f>'CalWRKs AF &amp; ZPF'!D44</f>
        <v>506513</v>
      </c>
      <c r="E45" s="58">
        <f t="shared" si="0"/>
        <v>20340255</v>
      </c>
      <c r="G45" s="36">
        <f>'CalWRKs FED Elig'!C44</f>
        <v>2058003.88</v>
      </c>
      <c r="H45" s="35">
        <f>'CalWRKs FED Elig'!D44</f>
        <v>1950895.95</v>
      </c>
      <c r="I45" s="58">
        <f>'CalWRKs FED Elig'!E44</f>
        <v>107107.81999999998</v>
      </c>
      <c r="J45" s="58">
        <f t="shared" si="1"/>
        <v>4116007.65</v>
      </c>
      <c r="L45" s="36">
        <f t="shared" si="3"/>
        <v>15824842.170000002</v>
      </c>
      <c r="M45" s="58">
        <f t="shared" si="4"/>
        <v>399405.18000000005</v>
      </c>
      <c r="N45" s="58">
        <f t="shared" si="2"/>
        <v>16224247.350000001</v>
      </c>
    </row>
    <row r="46" spans="1:14" ht="13.5">
      <c r="A46" s="17" t="s">
        <v>39</v>
      </c>
      <c r="C46" s="36">
        <f>'CalWRKs AF &amp; ZPF'!C45</f>
        <v>71725313</v>
      </c>
      <c r="D46" s="35">
        <f>'CalWRKs AF &amp; ZPF'!D45</f>
        <v>1831543</v>
      </c>
      <c r="E46" s="58">
        <f t="shared" si="0"/>
        <v>73556856</v>
      </c>
      <c r="G46" s="36">
        <f>'CalWRKs FED Elig'!C45</f>
        <v>4888296.16</v>
      </c>
      <c r="H46" s="35">
        <f>'CalWRKs FED Elig'!D45</f>
        <v>4630333.61</v>
      </c>
      <c r="I46" s="58">
        <f>'CalWRKs FED Elig'!E45</f>
        <v>257962.43</v>
      </c>
      <c r="J46" s="58">
        <f t="shared" si="1"/>
        <v>9776592.2</v>
      </c>
      <c r="L46" s="36">
        <f t="shared" si="3"/>
        <v>62206683.230000004</v>
      </c>
      <c r="M46" s="58">
        <f t="shared" si="4"/>
        <v>1573580.57</v>
      </c>
      <c r="N46" s="58">
        <f t="shared" si="2"/>
        <v>63780263.800000004</v>
      </c>
    </row>
    <row r="47" spans="1:14" ht="13.5">
      <c r="A47" s="17" t="s">
        <v>40</v>
      </c>
      <c r="C47" s="36">
        <f>'CalWRKs AF &amp; ZPF'!C46</f>
        <v>9906114</v>
      </c>
      <c r="D47" s="35">
        <f>'CalWRKs AF &amp; ZPF'!D46</f>
        <v>252987</v>
      </c>
      <c r="E47" s="58">
        <f t="shared" si="0"/>
        <v>10159101</v>
      </c>
      <c r="G47" s="36">
        <f>'CalWRKs FED Elig'!C46</f>
        <v>1118678.3699999999</v>
      </c>
      <c r="H47" s="35">
        <f>'CalWRKs FED Elig'!D46</f>
        <v>1059442.9</v>
      </c>
      <c r="I47" s="58">
        <f>'CalWRKs FED Elig'!E46</f>
        <v>59235.36</v>
      </c>
      <c r="J47" s="58">
        <f t="shared" si="1"/>
        <v>2237356.6299999994</v>
      </c>
      <c r="L47" s="36">
        <f t="shared" si="3"/>
        <v>7727992.73</v>
      </c>
      <c r="M47" s="58">
        <f t="shared" si="4"/>
        <v>193751.64</v>
      </c>
      <c r="N47" s="58">
        <f t="shared" si="2"/>
        <v>7921744.37</v>
      </c>
    </row>
    <row r="48" spans="1:14" ht="13.5">
      <c r="A48" s="17" t="s">
        <v>41</v>
      </c>
      <c r="C48" s="36">
        <f>'CalWRKs AF &amp; ZPF'!C47</f>
        <v>12922129</v>
      </c>
      <c r="D48" s="35">
        <f>'CalWRKs AF &amp; ZPF'!D47</f>
        <v>330373</v>
      </c>
      <c r="E48" s="58">
        <f t="shared" si="0"/>
        <v>13252502</v>
      </c>
      <c r="G48" s="36">
        <f>'CalWRKs FED Elig'!C47</f>
        <v>1722513.9200000002</v>
      </c>
      <c r="H48" s="35">
        <f>'CalWRKs FED Elig'!D47</f>
        <v>1633775.89</v>
      </c>
      <c r="I48" s="58">
        <f>'CalWRKs FED Elig'!E47</f>
        <v>88737.91</v>
      </c>
      <c r="J48" s="58">
        <f t="shared" si="1"/>
        <v>3445027.72</v>
      </c>
      <c r="L48" s="36">
        <f t="shared" si="3"/>
        <v>9565839.19</v>
      </c>
      <c r="M48" s="58">
        <f t="shared" si="4"/>
        <v>241635.09</v>
      </c>
      <c r="N48" s="58">
        <f t="shared" si="2"/>
        <v>9807474.28</v>
      </c>
    </row>
    <row r="49" spans="1:14" ht="13.5">
      <c r="A49" s="17" t="s">
        <v>42</v>
      </c>
      <c r="C49" s="36">
        <f>'CalWRKs AF &amp; ZPF'!C48</f>
        <v>22882058</v>
      </c>
      <c r="D49" s="35">
        <f>'CalWRKs AF &amp; ZPF'!D48</f>
        <v>584445</v>
      </c>
      <c r="E49" s="58">
        <f t="shared" si="0"/>
        <v>23466503</v>
      </c>
      <c r="G49" s="36">
        <f>'CalWRKs FED Elig'!C48</f>
        <v>2237797.52</v>
      </c>
      <c r="H49" s="35">
        <f>'CalWRKs FED Elig'!D48</f>
        <v>2121204.7399999998</v>
      </c>
      <c r="I49" s="58">
        <f>'CalWRKs FED Elig'!E48</f>
        <v>116592.65999999999</v>
      </c>
      <c r="J49" s="58">
        <f t="shared" si="1"/>
        <v>4475594.92</v>
      </c>
      <c r="L49" s="36">
        <f t="shared" si="3"/>
        <v>18523055.740000002</v>
      </c>
      <c r="M49" s="58">
        <f t="shared" si="4"/>
        <v>467852.34</v>
      </c>
      <c r="N49" s="58">
        <f t="shared" si="2"/>
        <v>18990908.080000002</v>
      </c>
    </row>
    <row r="50" spans="1:14" ht="13.5">
      <c r="A50" s="17" t="s">
        <v>43</v>
      </c>
      <c r="C50" s="36">
        <f>'CalWRKs AF &amp; ZPF'!C49</f>
        <v>69058287</v>
      </c>
      <c r="D50" s="35">
        <f>'CalWRKs AF &amp; ZPF'!D49</f>
        <v>1765553</v>
      </c>
      <c r="E50" s="58">
        <f t="shared" si="0"/>
        <v>70823840</v>
      </c>
      <c r="G50" s="36">
        <f>'CalWRKs FED Elig'!C49</f>
        <v>9470647.61</v>
      </c>
      <c r="H50" s="35">
        <f>'CalWRKs FED Elig'!D49</f>
        <v>8983349.42</v>
      </c>
      <c r="I50" s="58">
        <f>'CalWRKs FED Elig'!E49</f>
        <v>487298.04000000004</v>
      </c>
      <c r="J50" s="58">
        <f t="shared" si="1"/>
        <v>18941295.07</v>
      </c>
      <c r="L50" s="36">
        <f t="shared" si="3"/>
        <v>50604289.97</v>
      </c>
      <c r="M50" s="58">
        <f t="shared" si="4"/>
        <v>1278254.96</v>
      </c>
      <c r="N50" s="58">
        <f t="shared" si="2"/>
        <v>51882544.93</v>
      </c>
    </row>
    <row r="51" spans="1:14" ht="13.5">
      <c r="A51" s="17" t="s">
        <v>44</v>
      </c>
      <c r="C51" s="36">
        <f>'CalWRKs AF &amp; ZPF'!C50</f>
        <v>11416938</v>
      </c>
      <c r="D51" s="35">
        <f>'CalWRKs AF &amp; ZPF'!D50</f>
        <v>291583</v>
      </c>
      <c r="E51" s="58">
        <f t="shared" si="0"/>
        <v>11708521</v>
      </c>
      <c r="G51" s="36">
        <f>'CalWRKs FED Elig'!C50</f>
        <v>1298157.49</v>
      </c>
      <c r="H51" s="35">
        <f>'CalWRKs FED Elig'!D50</f>
        <v>1231206</v>
      </c>
      <c r="I51" s="58">
        <f>'CalWRKs FED Elig'!E50</f>
        <v>66951.34</v>
      </c>
      <c r="J51" s="58">
        <f t="shared" si="1"/>
        <v>2596314.83</v>
      </c>
      <c r="L51" s="36">
        <f t="shared" si="3"/>
        <v>8887574.51</v>
      </c>
      <c r="M51" s="58">
        <f t="shared" si="4"/>
        <v>224631.66</v>
      </c>
      <c r="N51" s="58">
        <f t="shared" si="2"/>
        <v>9112206.17</v>
      </c>
    </row>
    <row r="52" spans="1:14" ht="13.5">
      <c r="A52" s="17" t="s">
        <v>45</v>
      </c>
      <c r="C52" s="36">
        <f>'CalWRKs AF &amp; ZPF'!C51</f>
        <v>14208227</v>
      </c>
      <c r="D52" s="35">
        <f>'CalWRKs AF &amp; ZPF'!D51</f>
        <v>362825</v>
      </c>
      <c r="E52" s="58">
        <f t="shared" si="0"/>
        <v>14571052</v>
      </c>
      <c r="G52" s="36">
        <f>'CalWRKs FED Elig'!C51</f>
        <v>2484971.3099999996</v>
      </c>
      <c r="H52" s="35">
        <f>'CalWRKs FED Elig'!D51</f>
        <v>2355863.15</v>
      </c>
      <c r="I52" s="58">
        <f>'CalWRKs FED Elig'!E51</f>
        <v>129108.05</v>
      </c>
      <c r="J52" s="58">
        <f t="shared" si="1"/>
        <v>4969942.509999999</v>
      </c>
      <c r="L52" s="36">
        <f t="shared" si="3"/>
        <v>9367392.540000001</v>
      </c>
      <c r="M52" s="58">
        <f t="shared" si="4"/>
        <v>233716.95</v>
      </c>
      <c r="N52" s="58">
        <f t="shared" si="2"/>
        <v>9601109.49</v>
      </c>
    </row>
    <row r="53" spans="1:14" ht="13.5">
      <c r="A53" s="17" t="s">
        <v>46</v>
      </c>
      <c r="C53" s="36">
        <f>'CalWRKs AF &amp; ZPF'!C52</f>
        <v>90571</v>
      </c>
      <c r="D53" s="35">
        <f>'CalWRKs AF &amp; ZPF'!D52</f>
        <v>2314</v>
      </c>
      <c r="E53" s="58">
        <f t="shared" si="0"/>
        <v>92885</v>
      </c>
      <c r="G53" s="36">
        <f>'CalWRKs FED Elig'!C52</f>
        <v>36563.25000000001</v>
      </c>
      <c r="H53" s="35">
        <f>'CalWRKs FED Elig'!D52</f>
        <v>34707.490000000005</v>
      </c>
      <c r="I53" s="58">
        <f>'CalWRKs FED Elig'!E52</f>
        <v>1855.6499999999999</v>
      </c>
      <c r="J53" s="58">
        <f t="shared" si="1"/>
        <v>73126.39000000001</v>
      </c>
      <c r="L53" s="36">
        <f t="shared" si="3"/>
        <v>19300.259999999987</v>
      </c>
      <c r="M53" s="58">
        <f t="shared" si="4"/>
        <v>458.35000000000014</v>
      </c>
      <c r="N53" s="58">
        <f t="shared" si="2"/>
        <v>19758.609999999986</v>
      </c>
    </row>
    <row r="54" spans="1:14" ht="13.5">
      <c r="A54" s="17" t="s">
        <v>47</v>
      </c>
      <c r="C54" s="36">
        <f>'CalWRKs AF &amp; ZPF'!C53</f>
        <v>3555816</v>
      </c>
      <c r="D54" s="35">
        <f>'CalWRKs AF &amp; ZPF'!D53</f>
        <v>90820</v>
      </c>
      <c r="E54" s="58">
        <f t="shared" si="0"/>
        <v>3646636</v>
      </c>
      <c r="G54" s="36">
        <f>'CalWRKs FED Elig'!C53</f>
        <v>546822.9199999999</v>
      </c>
      <c r="H54" s="35">
        <f>'CalWRKs FED Elig'!D53</f>
        <v>518225.07</v>
      </c>
      <c r="I54" s="58">
        <f>'CalWRKs FED Elig'!E53</f>
        <v>28597.7</v>
      </c>
      <c r="J54" s="58">
        <f t="shared" si="1"/>
        <v>1093645.69</v>
      </c>
      <c r="L54" s="36">
        <f t="shared" si="3"/>
        <v>2490768.0100000002</v>
      </c>
      <c r="M54" s="58">
        <f t="shared" si="4"/>
        <v>62222.3</v>
      </c>
      <c r="N54" s="58">
        <f t="shared" si="2"/>
        <v>2552990.31</v>
      </c>
    </row>
    <row r="55" spans="1:14" ht="13.5">
      <c r="A55" s="17" t="s">
        <v>48</v>
      </c>
      <c r="C55" s="36">
        <f>'CalWRKs AF &amp; ZPF'!C54</f>
        <v>29860314</v>
      </c>
      <c r="D55" s="35">
        <f>'CalWRKs AF &amp; ZPF'!D54</f>
        <v>762713</v>
      </c>
      <c r="E55" s="58">
        <f t="shared" si="0"/>
        <v>30623027</v>
      </c>
      <c r="G55" s="36">
        <f>'CalWRKs FED Elig'!C54</f>
        <v>3539782.130000001</v>
      </c>
      <c r="H55" s="35">
        <f>'CalWRKs FED Elig'!D54</f>
        <v>3356271.59</v>
      </c>
      <c r="I55" s="58">
        <f>'CalWRKs FED Elig'!E54</f>
        <v>183510.42</v>
      </c>
      <c r="J55" s="58">
        <f t="shared" si="1"/>
        <v>7079564.140000001</v>
      </c>
      <c r="L55" s="36">
        <f t="shared" si="3"/>
        <v>22964260.279999997</v>
      </c>
      <c r="M55" s="58">
        <f t="shared" si="4"/>
        <v>579202.58</v>
      </c>
      <c r="N55" s="58">
        <f t="shared" si="2"/>
        <v>23543462.859999996</v>
      </c>
    </row>
    <row r="56" spans="1:14" ht="13.5">
      <c r="A56" s="17" t="s">
        <v>49</v>
      </c>
      <c r="C56" s="36">
        <f>'CalWRKs AF &amp; ZPF'!C55</f>
        <v>17484134</v>
      </c>
      <c r="D56" s="35">
        <f>'CalWRKs AF &amp; ZPF'!D55</f>
        <v>446892</v>
      </c>
      <c r="E56" s="58">
        <f t="shared" si="0"/>
        <v>17931026</v>
      </c>
      <c r="G56" s="36">
        <f>'CalWRKs FED Elig'!C55</f>
        <v>2532854.0300000003</v>
      </c>
      <c r="H56" s="35">
        <f>'CalWRKs FED Elig'!D55</f>
        <v>2401112.73</v>
      </c>
      <c r="I56" s="58">
        <f>'CalWRKs FED Elig'!E55</f>
        <v>131741.15</v>
      </c>
      <c r="J56" s="58">
        <f t="shared" si="1"/>
        <v>5065707.91</v>
      </c>
      <c r="L56" s="36">
        <f t="shared" si="3"/>
        <v>12550167.239999998</v>
      </c>
      <c r="M56" s="58">
        <f t="shared" si="4"/>
        <v>315150.85</v>
      </c>
      <c r="N56" s="58">
        <f t="shared" si="2"/>
        <v>12865318.089999998</v>
      </c>
    </row>
    <row r="57" spans="1:14" ht="13.5">
      <c r="A57" s="17" t="s">
        <v>50</v>
      </c>
      <c r="C57" s="36">
        <f>'CalWRKs AF &amp; ZPF'!C56</f>
        <v>48278795</v>
      </c>
      <c r="D57" s="35">
        <f>'CalWRKs AF &amp; ZPF'!D56</f>
        <v>1232880</v>
      </c>
      <c r="E57" s="58">
        <f t="shared" si="0"/>
        <v>49511675</v>
      </c>
      <c r="G57" s="36">
        <f>'CalWRKs FED Elig'!C56</f>
        <v>5386221.4</v>
      </c>
      <c r="H57" s="35">
        <f>'CalWRKs FED Elig'!D56</f>
        <v>5105347.86</v>
      </c>
      <c r="I57" s="58">
        <f>'CalWRKs FED Elig'!E56</f>
        <v>280873.43000000005</v>
      </c>
      <c r="J57" s="58">
        <f t="shared" si="1"/>
        <v>10772442.690000001</v>
      </c>
      <c r="L57" s="36">
        <f t="shared" si="3"/>
        <v>37787225.74</v>
      </c>
      <c r="M57" s="58">
        <f t="shared" si="4"/>
        <v>952006.57</v>
      </c>
      <c r="N57" s="58">
        <f t="shared" si="2"/>
        <v>38739232.31</v>
      </c>
    </row>
    <row r="58" spans="1:14" ht="13.5">
      <c r="A58" s="17" t="s">
        <v>51</v>
      </c>
      <c r="C58" s="36">
        <f>'CalWRKs AF &amp; ZPF'!C57</f>
        <v>6629495</v>
      </c>
      <c r="D58" s="35">
        <f>'CalWRKs AF &amp; ZPF'!D57</f>
        <v>169358</v>
      </c>
      <c r="E58" s="58">
        <f t="shared" si="0"/>
        <v>6798853</v>
      </c>
      <c r="G58" s="36">
        <f>'CalWRKs FED Elig'!C57</f>
        <v>943086.8899999999</v>
      </c>
      <c r="H58" s="35">
        <f>'CalWRKs FED Elig'!D57</f>
        <v>894183.85</v>
      </c>
      <c r="I58" s="58">
        <f>'CalWRKs FED Elig'!E57</f>
        <v>48902.96000000001</v>
      </c>
      <c r="J58" s="58">
        <f t="shared" si="1"/>
        <v>1886173.6999999997</v>
      </c>
      <c r="L58" s="36">
        <f t="shared" si="3"/>
        <v>4792224.260000001</v>
      </c>
      <c r="M58" s="58">
        <f t="shared" si="4"/>
        <v>120455.04</v>
      </c>
      <c r="N58" s="58">
        <f t="shared" si="2"/>
        <v>4912679.300000001</v>
      </c>
    </row>
    <row r="59" spans="1:14" ht="13.5">
      <c r="A59" s="17" t="s">
        <v>52</v>
      </c>
      <c r="C59" s="36">
        <f>'CalWRKs AF &amp; ZPF'!C58</f>
        <v>6057314</v>
      </c>
      <c r="D59" s="35">
        <f>'CalWRKs AF &amp; ZPF'!D58</f>
        <v>154702</v>
      </c>
      <c r="E59" s="58">
        <f t="shared" si="0"/>
        <v>6212016</v>
      </c>
      <c r="G59" s="36">
        <f>'CalWRKs FED Elig'!C58</f>
        <v>952552.1900000001</v>
      </c>
      <c r="H59" s="35">
        <f>'CalWRKs FED Elig'!D58</f>
        <v>903048.64</v>
      </c>
      <c r="I59" s="58">
        <f>'CalWRKs FED Elig'!E58</f>
        <v>49503.40000000001</v>
      </c>
      <c r="J59" s="58">
        <f t="shared" si="1"/>
        <v>1905104.23</v>
      </c>
      <c r="L59" s="36">
        <f t="shared" si="3"/>
        <v>4201713.17</v>
      </c>
      <c r="M59" s="58">
        <f t="shared" si="4"/>
        <v>105198.59999999999</v>
      </c>
      <c r="N59" s="58">
        <f t="shared" si="2"/>
        <v>4306911.77</v>
      </c>
    </row>
    <row r="60" spans="1:14" ht="13.5">
      <c r="A60" s="17" t="s">
        <v>53</v>
      </c>
      <c r="C60" s="36">
        <f>'CalWRKs AF &amp; ZPF'!C59</f>
        <v>820012</v>
      </c>
      <c r="D60" s="35">
        <f>'CalWRKs AF &amp; ZPF'!D59</f>
        <v>20939</v>
      </c>
      <c r="E60" s="58">
        <f t="shared" si="0"/>
        <v>840951</v>
      </c>
      <c r="G60" s="36">
        <f>'CalWRKs FED Elig'!C59</f>
        <v>122983.28</v>
      </c>
      <c r="H60" s="35">
        <f>'CalWRKs FED Elig'!D59</f>
        <v>116508.81000000001</v>
      </c>
      <c r="I60" s="58">
        <f>'CalWRKs FED Elig'!E59</f>
        <v>6474.38</v>
      </c>
      <c r="J60" s="58">
        <f t="shared" si="1"/>
        <v>245966.47000000003</v>
      </c>
      <c r="L60" s="36">
        <f t="shared" si="3"/>
        <v>580519.9099999999</v>
      </c>
      <c r="M60" s="58">
        <f t="shared" si="4"/>
        <v>14464.619999999999</v>
      </c>
      <c r="N60" s="58">
        <f t="shared" si="2"/>
        <v>594984.5299999999</v>
      </c>
    </row>
    <row r="61" spans="1:14" ht="13.5">
      <c r="A61" s="17" t="s">
        <v>54</v>
      </c>
      <c r="C61" s="36">
        <f>'CalWRKs AF &amp; ZPF'!C60</f>
        <v>60177961</v>
      </c>
      <c r="D61" s="35">
        <f>'CalWRKs AF &amp; ZPF'!D60</f>
        <v>1536894</v>
      </c>
      <c r="E61" s="58">
        <f t="shared" si="0"/>
        <v>61714855</v>
      </c>
      <c r="G61" s="36">
        <f>'CalWRKs FED Elig'!C60</f>
        <v>4978292.95</v>
      </c>
      <c r="H61" s="35">
        <f>'CalWRKs FED Elig'!D60</f>
        <v>4715814.350000001</v>
      </c>
      <c r="I61" s="58">
        <f>'CalWRKs FED Elig'!E60</f>
        <v>262478.44</v>
      </c>
      <c r="J61" s="58">
        <f t="shared" si="1"/>
        <v>9956585.74</v>
      </c>
      <c r="L61" s="36">
        <f t="shared" si="3"/>
        <v>50483853.699999996</v>
      </c>
      <c r="M61" s="58">
        <f t="shared" si="4"/>
        <v>1274415.56</v>
      </c>
      <c r="N61" s="58">
        <f t="shared" si="2"/>
        <v>51758269.26</v>
      </c>
    </row>
    <row r="62" spans="1:14" ht="13.5">
      <c r="A62" s="17" t="s">
        <v>55</v>
      </c>
      <c r="C62" s="36">
        <f>'CalWRKs AF &amp; ZPF'!C61</f>
        <v>2903836</v>
      </c>
      <c r="D62" s="35">
        <f>'CalWRKs AF &amp; ZPF'!D61</f>
        <v>74093</v>
      </c>
      <c r="E62" s="58">
        <f t="shared" si="0"/>
        <v>2977929</v>
      </c>
      <c r="G62" s="36">
        <f>'CalWRKs FED Elig'!C61</f>
        <v>504584.39</v>
      </c>
      <c r="H62" s="35">
        <f>'CalWRKs FED Elig'!D61</f>
        <v>478143.6099999999</v>
      </c>
      <c r="I62" s="58">
        <f>'CalWRKs FED Elig'!E61</f>
        <v>26440.630000000005</v>
      </c>
      <c r="J62" s="58">
        <f t="shared" si="1"/>
        <v>1009168.63</v>
      </c>
      <c r="L62" s="36">
        <f t="shared" si="3"/>
        <v>1921108</v>
      </c>
      <c r="M62" s="58">
        <f t="shared" si="4"/>
        <v>47652.369999999995</v>
      </c>
      <c r="N62" s="58">
        <f t="shared" si="2"/>
        <v>1968760.37</v>
      </c>
    </row>
    <row r="63" spans="1:14" ht="13.5">
      <c r="A63" s="17" t="s">
        <v>56</v>
      </c>
      <c r="C63" s="36">
        <f>'CalWRKs AF &amp; ZPF'!C62</f>
        <v>34643056</v>
      </c>
      <c r="D63" s="35">
        <f>'CalWRKs AF &amp; ZPF'!D62</f>
        <v>885090</v>
      </c>
      <c r="E63" s="58">
        <f t="shared" si="0"/>
        <v>35528146</v>
      </c>
      <c r="G63" s="36">
        <f>'CalWRKs FED Elig'!C62</f>
        <v>4200451.87</v>
      </c>
      <c r="H63" s="35">
        <f>'CalWRKs FED Elig'!D62</f>
        <v>3982662.0300000003</v>
      </c>
      <c r="I63" s="58">
        <f>'CalWRKs FED Elig'!E62</f>
        <v>217789.69</v>
      </c>
      <c r="J63" s="58">
        <f t="shared" si="1"/>
        <v>8400903.59</v>
      </c>
      <c r="L63" s="36">
        <f t="shared" si="3"/>
        <v>26459942.099999998</v>
      </c>
      <c r="M63" s="58">
        <f t="shared" si="4"/>
        <v>667300.31</v>
      </c>
      <c r="N63" s="58">
        <f t="shared" si="2"/>
        <v>27127242.409999996</v>
      </c>
    </row>
    <row r="64" spans="1:14" ht="13.5">
      <c r="A64" s="17" t="s">
        <v>57</v>
      </c>
      <c r="C64" s="36">
        <f>'CalWRKs AF &amp; ZPF'!C63</f>
        <v>9489611</v>
      </c>
      <c r="D64" s="35">
        <f>'CalWRKs AF &amp; ZPF'!D63</f>
        <v>242524</v>
      </c>
      <c r="E64" s="58">
        <f t="shared" si="0"/>
        <v>9732135</v>
      </c>
      <c r="G64" s="36">
        <f>'CalWRKs FED Elig'!C63</f>
        <v>1495796.4200000002</v>
      </c>
      <c r="H64" s="35">
        <f>'CalWRKs FED Elig'!D63</f>
        <v>1418590.65</v>
      </c>
      <c r="I64" s="58">
        <f>'CalWRKs FED Elig'!E63</f>
        <v>77205.63</v>
      </c>
      <c r="J64" s="58">
        <f t="shared" si="1"/>
        <v>2991592.7</v>
      </c>
      <c r="L64" s="36">
        <f t="shared" si="3"/>
        <v>6575223.93</v>
      </c>
      <c r="M64" s="58">
        <f t="shared" si="4"/>
        <v>165318.37</v>
      </c>
      <c r="N64" s="58">
        <f t="shared" si="2"/>
        <v>6740542.3</v>
      </c>
    </row>
    <row r="65" spans="1:14" ht="13.5">
      <c r="A65" s="17" t="s">
        <v>58</v>
      </c>
      <c r="C65" s="36">
        <f>'CalWRKs AF &amp; ZPF'!C64</f>
        <v>7700293</v>
      </c>
      <c r="D65" s="35">
        <f>'CalWRKs AF &amp; ZPF'!D64</f>
        <v>196702</v>
      </c>
      <c r="E65" s="58">
        <f t="shared" si="0"/>
        <v>7896995</v>
      </c>
      <c r="G65" s="36">
        <f>'CalWRKs FED Elig'!C64</f>
        <v>1057048.12</v>
      </c>
      <c r="H65" s="35">
        <f>'CalWRKs FED Elig'!D64</f>
        <v>1002430.33</v>
      </c>
      <c r="I65" s="58">
        <f>'CalWRKs FED Elig'!E64</f>
        <v>54617.67999999999</v>
      </c>
      <c r="J65" s="58">
        <f t="shared" si="1"/>
        <v>2114096.1300000004</v>
      </c>
      <c r="L65" s="36">
        <f t="shared" si="3"/>
        <v>5640814.55</v>
      </c>
      <c r="M65" s="58">
        <f t="shared" si="4"/>
        <v>142084.32</v>
      </c>
      <c r="N65" s="58">
        <f t="shared" si="2"/>
        <v>5782898.87</v>
      </c>
    </row>
    <row r="66" spans="1:14" ht="13.5">
      <c r="A66" s="17"/>
      <c r="C66" s="36"/>
      <c r="D66" s="35"/>
      <c r="E66" s="58"/>
      <c r="G66" s="36"/>
      <c r="H66" s="35"/>
      <c r="I66" s="58"/>
      <c r="J66" s="58"/>
      <c r="L66" s="36"/>
      <c r="M66" s="58"/>
      <c r="N66" s="58"/>
    </row>
    <row r="67" spans="1:14" ht="14.25" thickBot="1">
      <c r="A67" s="12" t="s">
        <v>59</v>
      </c>
      <c r="C67" s="59">
        <f>SUM(C8:C65)</f>
        <v>2374555993</v>
      </c>
      <c r="D67" s="60">
        <f>SUM(D8:D65)</f>
        <v>60681253</v>
      </c>
      <c r="E67" s="61">
        <f>SUM(E8:E65)</f>
        <v>2435237246</v>
      </c>
      <c r="G67" s="59">
        <f>SUM(G8:G65)</f>
        <v>212659771.27</v>
      </c>
      <c r="H67" s="60">
        <f>SUM(H8:H65)</f>
        <v>201640345.90000004</v>
      </c>
      <c r="I67" s="61">
        <f>SUM(I8:I65)</f>
        <v>11019418.400000004</v>
      </c>
      <c r="J67" s="62">
        <f>SUM(J8:J65)</f>
        <v>425319535.57</v>
      </c>
      <c r="L67" s="59">
        <f>SUM(L8:L65)</f>
        <v>1960255875.83</v>
      </c>
      <c r="M67" s="61">
        <f>SUM(M8:M65)</f>
        <v>49661834.6</v>
      </c>
      <c r="N67" s="62">
        <f>SUM(N8:N65)</f>
        <v>2009917710.4299989</v>
      </c>
    </row>
  </sheetData>
  <sheetProtection/>
  <mergeCells count="4">
    <mergeCell ref="C3:E3"/>
    <mergeCell ref="G3:J3"/>
    <mergeCell ref="L2:N2"/>
    <mergeCell ref="L3:N4"/>
  </mergeCells>
  <printOptions horizontalCentered="1"/>
  <pageMargins left="0" right="0" top="0.5" bottom="0.35" header="0.25" footer="0"/>
  <pageSetup fitToHeight="1" fitToWidth="1" horizontalDpi="600" verticalDpi="600" orientation="landscape" scale="70" r:id="rId1"/>
  <headerFooter alignWithMargins="0">
    <oddHeader>&amp;RPAGE &amp;P OF &amp;N</oddHeader>
    <oddFooter>&amp;L&amp;Z&amp;F&amp;A&amp;R&amp;D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D66"/>
  <sheetViews>
    <sheetView zoomScalePageLayoutView="0" workbookViewId="0" topLeftCell="A1">
      <pane xSplit="2" ySplit="6" topLeftCell="C7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I21" sqref="I21"/>
    </sheetView>
  </sheetViews>
  <sheetFormatPr defaultColWidth="9.140625" defaultRowHeight="12.75"/>
  <cols>
    <col min="1" max="1" width="22.28125" style="15" customWidth="1"/>
    <col min="2" max="2" width="2.28125" style="64" customWidth="1"/>
    <col min="3" max="3" width="18.7109375" style="15" bestFit="1" customWidth="1"/>
    <col min="4" max="4" width="15.7109375" style="15" bestFit="1" customWidth="1"/>
    <col min="5" max="5" width="19.140625" style="15" bestFit="1" customWidth="1"/>
    <col min="6" max="6" width="2.28125" style="64" customWidth="1"/>
    <col min="7" max="7" width="20.421875" style="64" bestFit="1" customWidth="1"/>
    <col min="8" max="8" width="16.57421875" style="64" bestFit="1" customWidth="1"/>
    <col min="9" max="9" width="2.140625" style="64" customWidth="1"/>
    <col min="10" max="10" width="16.57421875" style="15" bestFit="1" customWidth="1"/>
    <col min="11" max="11" width="16.28125" style="15" bestFit="1" customWidth="1"/>
    <col min="12" max="12" width="14.28125" style="15" bestFit="1" customWidth="1"/>
    <col min="13" max="13" width="2.28125" style="64" customWidth="1"/>
    <col min="14" max="15" width="16.140625" style="15" bestFit="1" customWidth="1"/>
    <col min="16" max="16" width="14.28125" style="15" bestFit="1" customWidth="1"/>
    <col min="17" max="17" width="2.28125" style="64" customWidth="1"/>
    <col min="18" max="19" width="16.140625" style="15" bestFit="1" customWidth="1"/>
    <col min="20" max="20" width="14.28125" style="15" bestFit="1" customWidth="1"/>
    <col min="21" max="21" width="2.28125" style="64" customWidth="1"/>
    <col min="22" max="23" width="16.140625" style="15" bestFit="1" customWidth="1"/>
    <col min="24" max="24" width="14.28125" style="15" bestFit="1" customWidth="1"/>
    <col min="25" max="25" width="2.28125" style="64" customWidth="1"/>
    <col min="26" max="27" width="16.140625" style="15" bestFit="1" customWidth="1"/>
    <col min="28" max="28" width="14.28125" style="15" bestFit="1" customWidth="1"/>
    <col min="29" max="29" width="2.28125" style="64" customWidth="1"/>
    <col min="30" max="31" width="16.140625" style="15" bestFit="1" customWidth="1"/>
    <col min="32" max="32" width="14.28125" style="15" bestFit="1" customWidth="1"/>
    <col min="33" max="33" width="2.28125" style="64" customWidth="1"/>
    <col min="34" max="35" width="16.140625" style="15" bestFit="1" customWidth="1"/>
    <col min="36" max="36" width="14.28125" style="15" bestFit="1" customWidth="1"/>
    <col min="37" max="37" width="2.28125" style="64" customWidth="1"/>
    <col min="38" max="39" width="16.140625" style="15" bestFit="1" customWidth="1"/>
    <col min="40" max="40" width="14.28125" style="15" bestFit="1" customWidth="1"/>
    <col min="41" max="41" width="2.28125" style="64" customWidth="1"/>
    <col min="42" max="43" width="16.140625" style="15" bestFit="1" customWidth="1"/>
    <col min="44" max="44" width="14.28125" style="15" bestFit="1" customWidth="1"/>
    <col min="45" max="45" width="2.28125" style="64" customWidth="1"/>
    <col min="46" max="47" width="16.140625" style="15" bestFit="1" customWidth="1"/>
    <col min="48" max="48" width="14.28125" style="15" bestFit="1" customWidth="1"/>
    <col min="49" max="49" width="2.28125" style="64" customWidth="1"/>
    <col min="50" max="51" width="16.140625" style="15" bestFit="1" customWidth="1"/>
    <col min="52" max="52" width="14.28125" style="15" bestFit="1" customWidth="1"/>
    <col min="53" max="53" width="2.28125" style="64" customWidth="1"/>
    <col min="54" max="55" width="16.140625" style="15" bestFit="1" customWidth="1"/>
    <col min="56" max="56" width="14.28125" style="15" bestFit="1" customWidth="1"/>
    <col min="57" max="16384" width="9.140625" style="64" customWidth="1"/>
  </cols>
  <sheetData>
    <row r="1" spans="1:56" ht="14.25" thickBot="1">
      <c r="A1" s="2" t="s">
        <v>131</v>
      </c>
      <c r="C1" s="12"/>
      <c r="D1" s="12"/>
      <c r="E1" s="12"/>
      <c r="J1" s="12"/>
      <c r="K1" s="12"/>
      <c r="L1" s="12"/>
      <c r="N1" s="12"/>
      <c r="O1" s="12"/>
      <c r="P1" s="12"/>
      <c r="R1" s="12"/>
      <c r="S1" s="12"/>
      <c r="T1" s="12"/>
      <c r="V1" s="12"/>
      <c r="W1" s="12"/>
      <c r="X1" s="12"/>
      <c r="Z1" s="12"/>
      <c r="AA1" s="12"/>
      <c r="AB1" s="12"/>
      <c r="AD1" s="12"/>
      <c r="AE1" s="12"/>
      <c r="AF1" s="12"/>
      <c r="AH1" s="12"/>
      <c r="AI1" s="12"/>
      <c r="AJ1" s="12"/>
      <c r="AL1" s="12"/>
      <c r="AM1" s="12"/>
      <c r="AN1" s="12"/>
      <c r="AP1" s="12"/>
      <c r="AQ1" s="12"/>
      <c r="AR1" s="12"/>
      <c r="AT1" s="12"/>
      <c r="AU1" s="12"/>
      <c r="AV1" s="12"/>
      <c r="AX1" s="12"/>
      <c r="AY1" s="12"/>
      <c r="AZ1" s="12"/>
      <c r="BB1" s="12"/>
      <c r="BC1" s="12"/>
      <c r="BD1" s="12"/>
    </row>
    <row r="2" spans="1:56" ht="14.25" thickBot="1">
      <c r="A2" s="96" t="s">
        <v>60</v>
      </c>
      <c r="C2" s="39" t="s">
        <v>100</v>
      </c>
      <c r="D2" s="40"/>
      <c r="E2" s="40"/>
      <c r="J2" s="40">
        <v>39630</v>
      </c>
      <c r="K2" s="40"/>
      <c r="L2" s="40"/>
      <c r="N2" s="40">
        <v>39661</v>
      </c>
      <c r="O2" s="40"/>
      <c r="P2" s="40"/>
      <c r="R2" s="40">
        <v>39692</v>
      </c>
      <c r="S2" s="40"/>
      <c r="T2" s="40"/>
      <c r="V2" s="40">
        <v>39722</v>
      </c>
      <c r="W2" s="40"/>
      <c r="X2" s="40"/>
      <c r="Z2" s="40">
        <v>39753</v>
      </c>
      <c r="AA2" s="40"/>
      <c r="AB2" s="40"/>
      <c r="AD2" s="40">
        <v>39783</v>
      </c>
      <c r="AE2" s="40"/>
      <c r="AF2" s="40"/>
      <c r="AH2" s="40">
        <v>39814</v>
      </c>
      <c r="AI2" s="40"/>
      <c r="AJ2" s="40"/>
      <c r="AL2" s="40">
        <v>39845</v>
      </c>
      <c r="AM2" s="40"/>
      <c r="AN2" s="40"/>
      <c r="AP2" s="40">
        <v>39873</v>
      </c>
      <c r="AQ2" s="40"/>
      <c r="AR2" s="40"/>
      <c r="AT2" s="40">
        <v>39904</v>
      </c>
      <c r="AU2" s="40"/>
      <c r="AV2" s="40"/>
      <c r="AX2" s="40">
        <v>39934</v>
      </c>
      <c r="AY2" s="40"/>
      <c r="AZ2" s="40"/>
      <c r="BB2" s="40">
        <v>39965</v>
      </c>
      <c r="BC2" s="40"/>
      <c r="BD2" s="40"/>
    </row>
    <row r="3" spans="1:56" ht="13.5">
      <c r="A3" s="97" t="s">
        <v>61</v>
      </c>
      <c r="C3" s="47" t="s">
        <v>62</v>
      </c>
      <c r="D3" s="47" t="s">
        <v>62</v>
      </c>
      <c r="E3" s="47" t="s">
        <v>63</v>
      </c>
      <c r="G3" s="68" t="s">
        <v>125</v>
      </c>
      <c r="H3" s="68" t="s">
        <v>80</v>
      </c>
      <c r="J3" s="47" t="s">
        <v>62</v>
      </c>
      <c r="K3" s="47" t="s">
        <v>62</v>
      </c>
      <c r="L3" s="47" t="s">
        <v>63</v>
      </c>
      <c r="N3" s="47" t="s">
        <v>62</v>
      </c>
      <c r="O3" s="47" t="s">
        <v>62</v>
      </c>
      <c r="P3" s="47" t="s">
        <v>63</v>
      </c>
      <c r="R3" s="47" t="s">
        <v>62</v>
      </c>
      <c r="S3" s="47" t="s">
        <v>62</v>
      </c>
      <c r="T3" s="47" t="s">
        <v>63</v>
      </c>
      <c r="V3" s="47" t="s">
        <v>62</v>
      </c>
      <c r="W3" s="47" t="s">
        <v>62</v>
      </c>
      <c r="X3" s="47" t="s">
        <v>63</v>
      </c>
      <c r="Z3" s="47" t="s">
        <v>62</v>
      </c>
      <c r="AA3" s="47" t="s">
        <v>62</v>
      </c>
      <c r="AB3" s="47" t="s">
        <v>63</v>
      </c>
      <c r="AD3" s="47" t="s">
        <v>62</v>
      </c>
      <c r="AE3" s="47" t="s">
        <v>62</v>
      </c>
      <c r="AF3" s="47" t="s">
        <v>63</v>
      </c>
      <c r="AH3" s="47" t="s">
        <v>62</v>
      </c>
      <c r="AI3" s="47" t="s">
        <v>62</v>
      </c>
      <c r="AJ3" s="47" t="s">
        <v>63</v>
      </c>
      <c r="AL3" s="47" t="s">
        <v>62</v>
      </c>
      <c r="AM3" s="47" t="s">
        <v>62</v>
      </c>
      <c r="AN3" s="47" t="s">
        <v>63</v>
      </c>
      <c r="AP3" s="47" t="s">
        <v>62</v>
      </c>
      <c r="AQ3" s="47" t="s">
        <v>62</v>
      </c>
      <c r="AR3" s="47" t="s">
        <v>63</v>
      </c>
      <c r="AT3" s="47" t="s">
        <v>62</v>
      </c>
      <c r="AU3" s="47" t="s">
        <v>62</v>
      </c>
      <c r="AV3" s="47" t="s">
        <v>63</v>
      </c>
      <c r="AX3" s="47" t="s">
        <v>62</v>
      </c>
      <c r="AY3" s="47" t="s">
        <v>62</v>
      </c>
      <c r="AZ3" s="47" t="s">
        <v>63</v>
      </c>
      <c r="BB3" s="47" t="s">
        <v>62</v>
      </c>
      <c r="BC3" s="47" t="s">
        <v>62</v>
      </c>
      <c r="BD3" s="47" t="s">
        <v>63</v>
      </c>
    </row>
    <row r="4" spans="1:56" ht="13.5">
      <c r="A4" s="73"/>
      <c r="C4" s="52" t="s">
        <v>64</v>
      </c>
      <c r="D4" s="52" t="s">
        <v>64</v>
      </c>
      <c r="E4" s="52" t="s">
        <v>65</v>
      </c>
      <c r="G4" s="75" t="s">
        <v>66</v>
      </c>
      <c r="H4" s="75" t="s">
        <v>78</v>
      </c>
      <c r="J4" s="52" t="s">
        <v>64</v>
      </c>
      <c r="K4" s="52" t="s">
        <v>64</v>
      </c>
      <c r="L4" s="52" t="s">
        <v>65</v>
      </c>
      <c r="N4" s="52" t="s">
        <v>64</v>
      </c>
      <c r="O4" s="52" t="s">
        <v>64</v>
      </c>
      <c r="P4" s="52" t="s">
        <v>65</v>
      </c>
      <c r="R4" s="52" t="s">
        <v>64</v>
      </c>
      <c r="S4" s="52" t="s">
        <v>64</v>
      </c>
      <c r="T4" s="52" t="s">
        <v>65</v>
      </c>
      <c r="V4" s="52" t="s">
        <v>64</v>
      </c>
      <c r="W4" s="52" t="s">
        <v>64</v>
      </c>
      <c r="X4" s="52" t="s">
        <v>65</v>
      </c>
      <c r="Z4" s="52" t="s">
        <v>64</v>
      </c>
      <c r="AA4" s="52" t="s">
        <v>64</v>
      </c>
      <c r="AB4" s="52" t="s">
        <v>65</v>
      </c>
      <c r="AD4" s="52" t="s">
        <v>64</v>
      </c>
      <c r="AE4" s="52" t="s">
        <v>64</v>
      </c>
      <c r="AF4" s="52" t="s">
        <v>65</v>
      </c>
      <c r="AH4" s="52" t="s">
        <v>64</v>
      </c>
      <c r="AI4" s="52" t="s">
        <v>64</v>
      </c>
      <c r="AJ4" s="52" t="s">
        <v>65</v>
      </c>
      <c r="AL4" s="52" t="s">
        <v>64</v>
      </c>
      <c r="AM4" s="52" t="s">
        <v>64</v>
      </c>
      <c r="AN4" s="52" t="s">
        <v>65</v>
      </c>
      <c r="AP4" s="52" t="s">
        <v>64</v>
      </c>
      <c r="AQ4" s="52" t="s">
        <v>64</v>
      </c>
      <c r="AR4" s="52" t="s">
        <v>65</v>
      </c>
      <c r="AT4" s="52" t="s">
        <v>64</v>
      </c>
      <c r="AU4" s="52" t="s">
        <v>64</v>
      </c>
      <c r="AV4" s="52" t="s">
        <v>65</v>
      </c>
      <c r="AX4" s="52" t="s">
        <v>64</v>
      </c>
      <c r="AY4" s="52" t="s">
        <v>64</v>
      </c>
      <c r="AZ4" s="52" t="s">
        <v>65</v>
      </c>
      <c r="BB4" s="52" t="s">
        <v>64</v>
      </c>
      <c r="BC4" s="52" t="s">
        <v>64</v>
      </c>
      <c r="BD4" s="52" t="s">
        <v>65</v>
      </c>
    </row>
    <row r="5" spans="1:56" ht="14.25" thickBot="1">
      <c r="A5" s="12" t="s">
        <v>0</v>
      </c>
      <c r="C5" s="53" t="s">
        <v>67</v>
      </c>
      <c r="D5" s="53" t="s">
        <v>68</v>
      </c>
      <c r="E5" s="53" t="s">
        <v>69</v>
      </c>
      <c r="G5" s="82" t="s">
        <v>70</v>
      </c>
      <c r="H5" s="82" t="s">
        <v>71</v>
      </c>
      <c r="J5" s="53" t="s">
        <v>67</v>
      </c>
      <c r="K5" s="53" t="s">
        <v>68</v>
      </c>
      <c r="L5" s="53" t="s">
        <v>69</v>
      </c>
      <c r="N5" s="53" t="s">
        <v>67</v>
      </c>
      <c r="O5" s="53" t="s">
        <v>68</v>
      </c>
      <c r="P5" s="53" t="s">
        <v>69</v>
      </c>
      <c r="R5" s="53" t="s">
        <v>67</v>
      </c>
      <c r="S5" s="53" t="s">
        <v>68</v>
      </c>
      <c r="T5" s="53" t="s">
        <v>69</v>
      </c>
      <c r="V5" s="53" t="s">
        <v>67</v>
      </c>
      <c r="W5" s="53" t="s">
        <v>68</v>
      </c>
      <c r="X5" s="53" t="s">
        <v>69</v>
      </c>
      <c r="Z5" s="53" t="s">
        <v>67</v>
      </c>
      <c r="AA5" s="53" t="s">
        <v>68</v>
      </c>
      <c r="AB5" s="53" t="s">
        <v>69</v>
      </c>
      <c r="AD5" s="53" t="s">
        <v>67</v>
      </c>
      <c r="AE5" s="53" t="s">
        <v>68</v>
      </c>
      <c r="AF5" s="53" t="s">
        <v>69</v>
      </c>
      <c r="AH5" s="53" t="s">
        <v>67</v>
      </c>
      <c r="AI5" s="53" t="s">
        <v>68</v>
      </c>
      <c r="AJ5" s="53" t="s">
        <v>69</v>
      </c>
      <c r="AL5" s="53" t="s">
        <v>67</v>
      </c>
      <c r="AM5" s="53" t="s">
        <v>68</v>
      </c>
      <c r="AN5" s="53" t="s">
        <v>69</v>
      </c>
      <c r="AP5" s="53" t="s">
        <v>67</v>
      </c>
      <c r="AQ5" s="53" t="s">
        <v>68</v>
      </c>
      <c r="AR5" s="53" t="s">
        <v>69</v>
      </c>
      <c r="AT5" s="53" t="s">
        <v>67</v>
      </c>
      <c r="AU5" s="53" t="s">
        <v>68</v>
      </c>
      <c r="AV5" s="53" t="s">
        <v>69</v>
      </c>
      <c r="AX5" s="53" t="s">
        <v>67</v>
      </c>
      <c r="AY5" s="53" t="s">
        <v>68</v>
      </c>
      <c r="AZ5" s="53" t="s">
        <v>69</v>
      </c>
      <c r="BB5" s="53" t="s">
        <v>67</v>
      </c>
      <c r="BC5" s="53" t="s">
        <v>68</v>
      </c>
      <c r="BD5" s="53" t="s">
        <v>69</v>
      </c>
    </row>
    <row r="6" spans="3:7" ht="14.25" thickBot="1">
      <c r="C6" s="54">
        <f>ROUND(C7/E7,4)</f>
        <v>0.9751</v>
      </c>
      <c r="D6" s="54">
        <f>ROUND(D7/E7,4)</f>
        <v>0.0249</v>
      </c>
      <c r="E6" s="54">
        <f>SUM(C6:D6)</f>
        <v>1</v>
      </c>
      <c r="G6" s="64" t="s">
        <v>81</v>
      </c>
    </row>
    <row r="7" spans="1:56" ht="13.5">
      <c r="A7" s="17" t="s">
        <v>1</v>
      </c>
      <c r="C7" s="55">
        <f>SUM(J7,N7,R7,V7,Z7,AD7,AH7,AL7,AP7,AT7,AX7,BB7)</f>
        <v>85287586</v>
      </c>
      <c r="D7" s="56">
        <f>SUM(K7,O7,S7,W7,AA7,AE7,AI7,AM7,AQ7,AU7,AY7,BC7)</f>
        <v>2178328</v>
      </c>
      <c r="E7" s="57">
        <f>SUM(C7:D7)</f>
        <v>87465914</v>
      </c>
      <c r="G7" s="86">
        <f>+'FY 0708 EXPEND'!E8</f>
        <v>84971539</v>
      </c>
      <c r="H7" s="87">
        <f>E7-G7</f>
        <v>2494375</v>
      </c>
      <c r="J7" s="55">
        <f>+'[1]cwksExp08'!$K$7</f>
        <v>6934691</v>
      </c>
      <c r="K7" s="56">
        <f>+'[1]cwksExp08'!$N$7</f>
        <v>177121</v>
      </c>
      <c r="L7" s="57">
        <f>SUM(J7:K7)</f>
        <v>7111812</v>
      </c>
      <c r="N7" s="55">
        <f>+'[1]cwksExp08'!$AA$7</f>
        <v>7001612</v>
      </c>
      <c r="O7" s="56">
        <f>+'[1]cwksExp08'!$AD$7</f>
        <v>178834</v>
      </c>
      <c r="P7" s="57">
        <f>SUM(N7:O7)</f>
        <v>7180446</v>
      </c>
      <c r="R7" s="55">
        <f>+'[1]cwksExp08'!$AQ$7</f>
        <v>7058760</v>
      </c>
      <c r="S7" s="56">
        <f>+'[1]cwksExp08'!$AT$7</f>
        <v>180289</v>
      </c>
      <c r="T7" s="57">
        <f>SUM(R7:S7)</f>
        <v>7239049</v>
      </c>
      <c r="V7" s="55">
        <f>+'[1]cwksExp08'!$BG$7</f>
        <v>7102819</v>
      </c>
      <c r="W7" s="56">
        <f>+'[1]cwksExp08'!$BJ$7</f>
        <v>181418</v>
      </c>
      <c r="X7" s="57">
        <f>SUM(V7:W7)</f>
        <v>7284237</v>
      </c>
      <c r="Z7" s="55">
        <f>+'[1]cwksExp08'!$BW$7</f>
        <v>6996827</v>
      </c>
      <c r="AA7" s="56">
        <f>+'[1]cwksExp08'!$BZ$7</f>
        <v>178702</v>
      </c>
      <c r="AB7" s="57">
        <f>SUM(Z7:AA7)</f>
        <v>7175529</v>
      </c>
      <c r="AD7" s="55">
        <f>+'[1]cwksExp08'!$CM$7</f>
        <v>7139328</v>
      </c>
      <c r="AE7" s="56">
        <f>+'[1]cwksExp08'!$CP$7</f>
        <v>182347</v>
      </c>
      <c r="AF7" s="57">
        <f>SUM(AD7:AE7)</f>
        <v>7321675</v>
      </c>
      <c r="AH7" s="55">
        <f>+'[1]cwksExp08'!$DC$7</f>
        <v>7040706</v>
      </c>
      <c r="AI7" s="56">
        <f>+'[1]cwksExp08'!$DF$7</f>
        <v>179824</v>
      </c>
      <c r="AJ7" s="57">
        <f>SUM(AH7:AI7)</f>
        <v>7220530</v>
      </c>
      <c r="AL7" s="55">
        <f>+'[1]cwksExp08'!$DS$7</f>
        <v>7111885</v>
      </c>
      <c r="AM7" s="56">
        <f>+'[1]cwksExp08'!$DV$7</f>
        <v>181642</v>
      </c>
      <c r="AN7" s="57">
        <f>SUM(AL7:AM7)</f>
        <v>7293527</v>
      </c>
      <c r="AP7" s="55">
        <f>+'[1]cwksExp08'!$EI$7</f>
        <v>7253284</v>
      </c>
      <c r="AQ7" s="56">
        <f>+'[1]cwksExp08'!$EL$7</f>
        <v>185262</v>
      </c>
      <c r="AR7" s="57">
        <f>SUM(AP7:AQ7)</f>
        <v>7438546</v>
      </c>
      <c r="AT7" s="55">
        <f>+'[1]cwksExp08'!$EY$7</f>
        <v>7266611</v>
      </c>
      <c r="AU7" s="56">
        <f>+'[1]cwksExp08'!$FB$7</f>
        <v>185598</v>
      </c>
      <c r="AV7" s="57">
        <f>SUM(AT7:AU7)</f>
        <v>7452209</v>
      </c>
      <c r="AX7" s="55">
        <f>+'[1]cwksExp08'!$FO$7</f>
        <v>7317135</v>
      </c>
      <c r="AY7" s="56">
        <f>+'[1]cwksExp08'!$FR$7</f>
        <v>186893</v>
      </c>
      <c r="AZ7" s="57">
        <f>SUM(AX7:AY7)</f>
        <v>7504028</v>
      </c>
      <c r="BB7" s="55">
        <f>+'[1]cwksExp08'!$GE$7</f>
        <v>7063928</v>
      </c>
      <c r="BC7" s="56">
        <f>+'[1]cwksExp08'!$GH$7</f>
        <v>180398</v>
      </c>
      <c r="BD7" s="57">
        <f>SUM(BB7:BC7)</f>
        <v>7244326</v>
      </c>
    </row>
    <row r="8" spans="1:56" ht="13.5">
      <c r="A8" s="17" t="s">
        <v>2</v>
      </c>
      <c r="C8" s="36">
        <f aca="true" t="shared" si="0" ref="C8:D64">SUM(J8,N8,R8,V8,Z8,AD8,AH8,AL8,AP8,AT8,AX8,BB8)</f>
        <v>40367</v>
      </c>
      <c r="D8" s="35">
        <f t="shared" si="0"/>
        <v>1033</v>
      </c>
      <c r="E8" s="58">
        <f aca="true" t="shared" si="1" ref="E8:E64">SUM(C8:D8)</f>
        <v>41400</v>
      </c>
      <c r="G8" s="89">
        <f>+'FY 0708 EXPEND'!E9</f>
        <v>30692</v>
      </c>
      <c r="H8" s="90">
        <f aca="true" t="shared" si="2" ref="H8:H64">E8-G8</f>
        <v>10708</v>
      </c>
      <c r="J8" s="98">
        <f>+'[1]cwksExp08'!K8</f>
        <v>3968</v>
      </c>
      <c r="K8" s="35">
        <f>+'[1]cwksExp08'!N8</f>
        <v>102</v>
      </c>
      <c r="L8" s="58">
        <f aca="true" t="shared" si="3" ref="L8:L64">SUM(J8:K8)</f>
        <v>4070</v>
      </c>
      <c r="N8" s="36">
        <f>+'[1]cwksExp08'!AA8</f>
        <v>4444</v>
      </c>
      <c r="O8" s="35">
        <f>+'[1]cwksExp08'!AD8</f>
        <v>114</v>
      </c>
      <c r="P8" s="58">
        <f aca="true" t="shared" si="4" ref="P8:P64">SUM(N8:O8)</f>
        <v>4558</v>
      </c>
      <c r="R8" s="36">
        <f>+'[1]cwksExp08'!AQ8</f>
        <v>3503</v>
      </c>
      <c r="S8" s="35">
        <f>+'[1]cwksExp08'!AT8</f>
        <v>89</v>
      </c>
      <c r="T8" s="58">
        <f aca="true" t="shared" si="5" ref="T8:T64">SUM(R8:S8)</f>
        <v>3592</v>
      </c>
      <c r="V8" s="36">
        <f>+'[1]cwksExp08'!BG8</f>
        <v>3171</v>
      </c>
      <c r="W8" s="35">
        <f>+'[1]cwksExp08'!BJ8</f>
        <v>81</v>
      </c>
      <c r="X8" s="58">
        <f aca="true" t="shared" si="6" ref="X8:X64">SUM(V8:W8)</f>
        <v>3252</v>
      </c>
      <c r="Z8" s="36">
        <f>+'[1]cwksExp08'!BW8</f>
        <v>3171</v>
      </c>
      <c r="AA8" s="35">
        <f>+'[1]cwksExp08'!BZ8</f>
        <v>81</v>
      </c>
      <c r="AB8" s="58">
        <f aca="true" t="shared" si="7" ref="AB8:AB64">SUM(Z8:AA8)</f>
        <v>3252</v>
      </c>
      <c r="AD8" s="36">
        <f>+'[1]cwksExp08'!CM8</f>
        <v>3755</v>
      </c>
      <c r="AE8" s="35">
        <f>+'[1]cwksExp08'!CP8</f>
        <v>96</v>
      </c>
      <c r="AF8" s="58">
        <f aca="true" t="shared" si="8" ref="AF8:AF64">SUM(AD8:AE8)</f>
        <v>3851</v>
      </c>
      <c r="AH8" s="36">
        <f>+'[1]cwksExp08'!DC8</f>
        <v>3083</v>
      </c>
      <c r="AI8" s="35">
        <f>+'[1]cwksExp08'!DF8</f>
        <v>79</v>
      </c>
      <c r="AJ8" s="58">
        <f aca="true" t="shared" si="9" ref="AJ8:AJ64">SUM(AH8:AI8)</f>
        <v>3162</v>
      </c>
      <c r="AL8" s="36">
        <f>+'[1]cwksExp08'!DS8</f>
        <v>2998</v>
      </c>
      <c r="AM8" s="35">
        <f>+'[1]cwksExp08'!DV8</f>
        <v>77</v>
      </c>
      <c r="AN8" s="58">
        <f aca="true" t="shared" si="10" ref="AN8:AN64">SUM(AL8:AM8)</f>
        <v>3075</v>
      </c>
      <c r="AP8" s="36">
        <f>+'[1]cwksExp08'!EI8</f>
        <v>3362</v>
      </c>
      <c r="AQ8" s="35">
        <f>+'[1]cwksExp08'!EL8</f>
        <v>86</v>
      </c>
      <c r="AR8" s="58">
        <f aca="true" t="shared" si="11" ref="AR8:AR64">SUM(AP8:AQ8)</f>
        <v>3448</v>
      </c>
      <c r="AT8" s="36">
        <f>+'[1]cwksExp08'!EY8</f>
        <v>3362</v>
      </c>
      <c r="AU8" s="35">
        <f>+'[1]cwksExp08'!FB8</f>
        <v>86</v>
      </c>
      <c r="AV8" s="58">
        <f aca="true" t="shared" si="12" ref="AV8:AV64">SUM(AT8:AU8)</f>
        <v>3448</v>
      </c>
      <c r="AX8" s="36">
        <f>+'[1]cwksExp08'!FO8</f>
        <v>3400</v>
      </c>
      <c r="AY8" s="35">
        <f>+'[1]cwksExp08'!FR8</f>
        <v>87</v>
      </c>
      <c r="AZ8" s="58">
        <f aca="true" t="shared" si="13" ref="AZ8:AZ64">SUM(AX8:AY8)</f>
        <v>3487</v>
      </c>
      <c r="BB8" s="36">
        <f>+'[1]cwksExp08'!GE8</f>
        <v>2150</v>
      </c>
      <c r="BC8" s="35">
        <f>+'[1]cwksExp08'!GH8</f>
        <v>55</v>
      </c>
      <c r="BD8" s="58">
        <f aca="true" t="shared" si="14" ref="BD8:BD64">SUM(BB8:BC8)</f>
        <v>2205</v>
      </c>
    </row>
    <row r="9" spans="1:56" ht="13.5">
      <c r="A9" s="17" t="s">
        <v>3</v>
      </c>
      <c r="C9" s="36">
        <f t="shared" si="0"/>
        <v>1410295</v>
      </c>
      <c r="D9" s="35">
        <f t="shared" si="0"/>
        <v>36019</v>
      </c>
      <c r="E9" s="58">
        <f t="shared" si="1"/>
        <v>1446314</v>
      </c>
      <c r="G9" s="89">
        <f>+'FY 0708 EXPEND'!E10</f>
        <v>1370822</v>
      </c>
      <c r="H9" s="90">
        <f t="shared" si="2"/>
        <v>75492</v>
      </c>
      <c r="J9" s="98">
        <f>+'[1]cwksExp08'!K9</f>
        <v>114079</v>
      </c>
      <c r="K9" s="35">
        <f>+'[1]cwksExp08'!N9</f>
        <v>2913</v>
      </c>
      <c r="L9" s="58">
        <f t="shared" si="3"/>
        <v>116992</v>
      </c>
      <c r="N9" s="36">
        <f>+'[1]cwksExp08'!AA9</f>
        <v>113709</v>
      </c>
      <c r="O9" s="35">
        <f>+'[1]cwksExp08'!AD9</f>
        <v>2904</v>
      </c>
      <c r="P9" s="58">
        <f t="shared" si="4"/>
        <v>116613</v>
      </c>
      <c r="R9" s="36">
        <f>+'[1]cwksExp08'!AQ9</f>
        <v>124684</v>
      </c>
      <c r="S9" s="35">
        <f>+'[1]cwksExp08'!AT9</f>
        <v>3187</v>
      </c>
      <c r="T9" s="58">
        <f t="shared" si="5"/>
        <v>127871</v>
      </c>
      <c r="V9" s="36">
        <f>+'[1]cwksExp08'!BG9</f>
        <v>116908</v>
      </c>
      <c r="W9" s="35">
        <f>+'[1]cwksExp08'!BJ9</f>
        <v>2986</v>
      </c>
      <c r="X9" s="58">
        <f t="shared" si="6"/>
        <v>119894</v>
      </c>
      <c r="Z9" s="36">
        <f>+'[1]cwksExp08'!BW9</f>
        <v>115472</v>
      </c>
      <c r="AA9" s="35">
        <f>+'[1]cwksExp08'!BZ9</f>
        <v>2950</v>
      </c>
      <c r="AB9" s="58">
        <f t="shared" si="7"/>
        <v>118422</v>
      </c>
      <c r="AD9" s="36">
        <f>+'[1]cwksExp08'!CM9</f>
        <v>115169</v>
      </c>
      <c r="AE9" s="35">
        <f>+'[1]cwksExp08'!CP9</f>
        <v>2942</v>
      </c>
      <c r="AF9" s="58">
        <f t="shared" si="8"/>
        <v>118111</v>
      </c>
      <c r="AH9" s="36">
        <f>+'[1]cwksExp08'!DC9</f>
        <v>112717</v>
      </c>
      <c r="AI9" s="35">
        <f>+'[1]cwksExp08'!DF9</f>
        <v>2878</v>
      </c>
      <c r="AJ9" s="58">
        <f t="shared" si="9"/>
        <v>115595</v>
      </c>
      <c r="AL9" s="36">
        <f>+'[1]cwksExp08'!DS9</f>
        <v>118108</v>
      </c>
      <c r="AM9" s="35">
        <f>+'[1]cwksExp08'!DV9</f>
        <v>3016</v>
      </c>
      <c r="AN9" s="58">
        <f t="shared" si="10"/>
        <v>121124</v>
      </c>
      <c r="AP9" s="36">
        <f>+'[1]cwksExp08'!EI9</f>
        <v>115628</v>
      </c>
      <c r="AQ9" s="35">
        <f>+'[1]cwksExp08'!EL9</f>
        <v>2952</v>
      </c>
      <c r="AR9" s="58">
        <f t="shared" si="11"/>
        <v>118580</v>
      </c>
      <c r="AT9" s="36">
        <f>+'[1]cwksExp08'!EY9</f>
        <v>115943</v>
      </c>
      <c r="AU9" s="35">
        <f>+'[1]cwksExp08'!FB9</f>
        <v>2960</v>
      </c>
      <c r="AV9" s="58">
        <f t="shared" si="12"/>
        <v>118903</v>
      </c>
      <c r="AX9" s="36">
        <f>+'[1]cwksExp08'!FO9</f>
        <v>126416</v>
      </c>
      <c r="AY9" s="35">
        <f>+'[1]cwksExp08'!FR9</f>
        <v>3229</v>
      </c>
      <c r="AZ9" s="58">
        <f t="shared" si="13"/>
        <v>129645</v>
      </c>
      <c r="BB9" s="36">
        <f>+'[1]cwksExp08'!GE9</f>
        <v>121462</v>
      </c>
      <c r="BC9" s="35">
        <f>+'[1]cwksExp08'!GH9</f>
        <v>3102</v>
      </c>
      <c r="BD9" s="58">
        <f t="shared" si="14"/>
        <v>124564</v>
      </c>
    </row>
    <row r="10" spans="1:56" ht="13.5">
      <c r="A10" s="17" t="s">
        <v>4</v>
      </c>
      <c r="C10" s="36">
        <f t="shared" si="0"/>
        <v>16121397</v>
      </c>
      <c r="D10" s="35">
        <f t="shared" si="0"/>
        <v>411992</v>
      </c>
      <c r="E10" s="58">
        <f t="shared" si="1"/>
        <v>16533389</v>
      </c>
      <c r="G10" s="89">
        <f>+'FY 0708 EXPEND'!E11</f>
        <v>16988554</v>
      </c>
      <c r="H10" s="90">
        <f t="shared" si="2"/>
        <v>-455165</v>
      </c>
      <c r="J10" s="98">
        <f>+'[1]cwksExp08'!K10</f>
        <v>1340402</v>
      </c>
      <c r="K10" s="35">
        <f>+'[1]cwksExp08'!N10</f>
        <v>34253</v>
      </c>
      <c r="L10" s="58">
        <f t="shared" si="3"/>
        <v>1374655</v>
      </c>
      <c r="N10" s="36">
        <f>+'[1]cwksExp08'!AA10</f>
        <v>1331395</v>
      </c>
      <c r="O10" s="35">
        <f>+'[1]cwksExp08'!AD10</f>
        <v>34039</v>
      </c>
      <c r="P10" s="58">
        <f t="shared" si="4"/>
        <v>1365434</v>
      </c>
      <c r="R10" s="36">
        <f>+'[1]cwksExp08'!AQ10</f>
        <v>1313532</v>
      </c>
      <c r="S10" s="35">
        <f>+'[1]cwksExp08'!AT10</f>
        <v>33561</v>
      </c>
      <c r="T10" s="58">
        <f t="shared" si="5"/>
        <v>1347093</v>
      </c>
      <c r="V10" s="36">
        <f>+'[1]cwksExp08'!BG10</f>
        <v>1327198</v>
      </c>
      <c r="W10" s="35">
        <f>+'[1]cwksExp08'!BJ10</f>
        <v>33937</v>
      </c>
      <c r="X10" s="58">
        <f t="shared" si="6"/>
        <v>1361135</v>
      </c>
      <c r="Z10" s="36">
        <f>+'[1]cwksExp08'!BW10</f>
        <v>1343058</v>
      </c>
      <c r="AA10" s="35">
        <f>+'[1]cwksExp08'!BZ10</f>
        <v>34317</v>
      </c>
      <c r="AB10" s="58">
        <f t="shared" si="7"/>
        <v>1377375</v>
      </c>
      <c r="AD10" s="36">
        <f>+'[1]cwksExp08'!CM10</f>
        <v>1348277</v>
      </c>
      <c r="AE10" s="35">
        <f>+'[1]cwksExp08'!CP10</f>
        <v>34450</v>
      </c>
      <c r="AF10" s="58">
        <f t="shared" si="8"/>
        <v>1382727</v>
      </c>
      <c r="AH10" s="36">
        <f>+'[1]cwksExp08'!DC10</f>
        <v>1347131</v>
      </c>
      <c r="AI10" s="35">
        <f>+'[1]cwksExp08'!DF10</f>
        <v>34453</v>
      </c>
      <c r="AJ10" s="58">
        <f t="shared" si="9"/>
        <v>1381584</v>
      </c>
      <c r="AL10" s="36">
        <f>+'[1]cwksExp08'!DS10</f>
        <v>1347306</v>
      </c>
      <c r="AM10" s="35">
        <f>+'[1]cwksExp08'!DV10</f>
        <v>34417</v>
      </c>
      <c r="AN10" s="58">
        <f t="shared" si="10"/>
        <v>1381723</v>
      </c>
      <c r="AP10" s="36">
        <f>+'[1]cwksExp08'!EI10</f>
        <v>1348390</v>
      </c>
      <c r="AQ10" s="35">
        <f>+'[1]cwksExp08'!EL10</f>
        <v>34453</v>
      </c>
      <c r="AR10" s="58">
        <f t="shared" si="11"/>
        <v>1382843</v>
      </c>
      <c r="AT10" s="36">
        <f>+'[1]cwksExp08'!EY10</f>
        <v>1372570</v>
      </c>
      <c r="AU10" s="35">
        <f>+'[1]cwksExp08'!FB10</f>
        <v>35083</v>
      </c>
      <c r="AV10" s="58">
        <f t="shared" si="12"/>
        <v>1407653</v>
      </c>
      <c r="AX10" s="36">
        <f>+'[1]cwksExp08'!FO10</f>
        <v>1365542</v>
      </c>
      <c r="AY10" s="35">
        <f>+'[1]cwksExp08'!FR10</f>
        <v>34888</v>
      </c>
      <c r="AZ10" s="58">
        <f t="shared" si="13"/>
        <v>1400430</v>
      </c>
      <c r="BB10" s="36">
        <f>+'[1]cwksExp08'!GE10</f>
        <v>1336596</v>
      </c>
      <c r="BC10" s="35">
        <f>+'[1]cwksExp08'!GH10</f>
        <v>34141</v>
      </c>
      <c r="BD10" s="58">
        <f t="shared" si="14"/>
        <v>1370737</v>
      </c>
    </row>
    <row r="11" spans="1:56" ht="13.5">
      <c r="A11" s="17" t="s">
        <v>5</v>
      </c>
      <c r="C11" s="36">
        <f t="shared" si="0"/>
        <v>2463782</v>
      </c>
      <c r="D11" s="35">
        <f t="shared" si="0"/>
        <v>62928</v>
      </c>
      <c r="E11" s="58">
        <f t="shared" si="1"/>
        <v>2526710</v>
      </c>
      <c r="G11" s="89">
        <f>+'FY 0708 EXPEND'!E12</f>
        <v>2136053</v>
      </c>
      <c r="H11" s="90">
        <f t="shared" si="2"/>
        <v>390657</v>
      </c>
      <c r="J11" s="98">
        <f>+'[1]cwksExp08'!K11</f>
        <v>185002</v>
      </c>
      <c r="K11" s="35">
        <f>+'[1]cwksExp08'!N11</f>
        <v>4725</v>
      </c>
      <c r="L11" s="58">
        <f t="shared" si="3"/>
        <v>189727</v>
      </c>
      <c r="N11" s="36">
        <f>+'[1]cwksExp08'!AA11</f>
        <v>195456</v>
      </c>
      <c r="O11" s="35">
        <f>+'[1]cwksExp08'!AD11</f>
        <v>4992</v>
      </c>
      <c r="P11" s="58">
        <f t="shared" si="4"/>
        <v>200448</v>
      </c>
      <c r="R11" s="36">
        <f>+'[1]cwksExp08'!AQ11</f>
        <v>200869</v>
      </c>
      <c r="S11" s="35">
        <f>+'[1]cwksExp08'!AT11</f>
        <v>5131</v>
      </c>
      <c r="T11" s="58">
        <f t="shared" si="5"/>
        <v>206000</v>
      </c>
      <c r="V11" s="36">
        <f>+'[1]cwksExp08'!BG11</f>
        <v>198689</v>
      </c>
      <c r="W11" s="35">
        <f>+'[1]cwksExp08'!BJ11</f>
        <v>5074</v>
      </c>
      <c r="X11" s="58">
        <f t="shared" si="6"/>
        <v>203763</v>
      </c>
      <c r="Z11" s="36">
        <f>+'[1]cwksExp08'!BW11</f>
        <v>195770</v>
      </c>
      <c r="AA11" s="35">
        <f>+'[1]cwksExp08'!BZ11</f>
        <v>5000</v>
      </c>
      <c r="AB11" s="58">
        <f t="shared" si="7"/>
        <v>200770</v>
      </c>
      <c r="AD11" s="36">
        <f>+'[1]cwksExp08'!CM11</f>
        <v>211344</v>
      </c>
      <c r="AE11" s="35">
        <f>+'[1]cwksExp08'!CP11</f>
        <v>5399</v>
      </c>
      <c r="AF11" s="58">
        <f t="shared" si="8"/>
        <v>216743</v>
      </c>
      <c r="AH11" s="36">
        <f>+'[1]cwksExp08'!DC11</f>
        <v>204389</v>
      </c>
      <c r="AI11" s="35">
        <f>+'[1]cwksExp08'!DF11</f>
        <v>5219</v>
      </c>
      <c r="AJ11" s="58">
        <f t="shared" si="9"/>
        <v>209608</v>
      </c>
      <c r="AL11" s="36">
        <f>+'[1]cwksExp08'!DS11</f>
        <v>208887</v>
      </c>
      <c r="AM11" s="35">
        <f>+'[1]cwksExp08'!DV11</f>
        <v>5336</v>
      </c>
      <c r="AN11" s="58">
        <f t="shared" si="10"/>
        <v>214223</v>
      </c>
      <c r="AP11" s="36">
        <f>+'[1]cwksExp08'!EI11</f>
        <v>212182</v>
      </c>
      <c r="AQ11" s="35">
        <f>+'[1]cwksExp08'!EL11</f>
        <v>5420</v>
      </c>
      <c r="AR11" s="58">
        <f t="shared" si="11"/>
        <v>217602</v>
      </c>
      <c r="AT11" s="36">
        <f>+'[1]cwksExp08'!EY11</f>
        <v>218624</v>
      </c>
      <c r="AU11" s="35">
        <f>+'[1]cwksExp08'!FB11</f>
        <v>5585</v>
      </c>
      <c r="AV11" s="58">
        <f t="shared" si="12"/>
        <v>224209</v>
      </c>
      <c r="AX11" s="36">
        <f>+'[1]cwksExp08'!FO11</f>
        <v>213099</v>
      </c>
      <c r="AY11" s="35">
        <f>+'[1]cwksExp08'!FR11</f>
        <v>5442</v>
      </c>
      <c r="AZ11" s="58">
        <f t="shared" si="13"/>
        <v>218541</v>
      </c>
      <c r="BB11" s="36">
        <f>+'[1]cwksExp08'!GE11</f>
        <v>219471</v>
      </c>
      <c r="BC11" s="35">
        <f>+'[1]cwksExp08'!GH11</f>
        <v>5605</v>
      </c>
      <c r="BD11" s="58">
        <f t="shared" si="14"/>
        <v>225076</v>
      </c>
    </row>
    <row r="12" spans="1:56" ht="13.5">
      <c r="A12" s="17" t="s">
        <v>6</v>
      </c>
      <c r="C12" s="36">
        <f t="shared" si="0"/>
        <v>955950</v>
      </c>
      <c r="D12" s="35">
        <f t="shared" si="0"/>
        <v>24412</v>
      </c>
      <c r="E12" s="58">
        <f t="shared" si="1"/>
        <v>980362</v>
      </c>
      <c r="G12" s="89">
        <f>+'FY 0708 EXPEND'!E13</f>
        <v>871821</v>
      </c>
      <c r="H12" s="90">
        <f t="shared" si="2"/>
        <v>108541</v>
      </c>
      <c r="J12" s="98">
        <f>+'[1]cwksExp08'!K12</f>
        <v>76123</v>
      </c>
      <c r="K12" s="35">
        <f>+'[1]cwksExp08'!N12</f>
        <v>1945</v>
      </c>
      <c r="L12" s="58">
        <f t="shared" si="3"/>
        <v>78068</v>
      </c>
      <c r="N12" s="36">
        <f>+'[1]cwksExp08'!AA12</f>
        <v>74057</v>
      </c>
      <c r="O12" s="35">
        <f>+'[1]cwksExp08'!AD12</f>
        <v>1892</v>
      </c>
      <c r="P12" s="58">
        <f t="shared" si="4"/>
        <v>75949</v>
      </c>
      <c r="R12" s="36">
        <f>+'[1]cwksExp08'!AQ12</f>
        <v>76633</v>
      </c>
      <c r="S12" s="35">
        <f>+'[1]cwksExp08'!AT12</f>
        <v>1957</v>
      </c>
      <c r="T12" s="58">
        <f t="shared" si="5"/>
        <v>78590</v>
      </c>
      <c r="V12" s="36">
        <f>+'[1]cwksExp08'!BG12</f>
        <v>77396</v>
      </c>
      <c r="W12" s="35">
        <f>+'[1]cwksExp08'!BJ12</f>
        <v>1977</v>
      </c>
      <c r="X12" s="58">
        <f t="shared" si="6"/>
        <v>79373</v>
      </c>
      <c r="Z12" s="36">
        <f>+'[1]cwksExp08'!BW12</f>
        <v>72195</v>
      </c>
      <c r="AA12" s="35">
        <f>+'[1]cwksExp08'!BZ12</f>
        <v>1843</v>
      </c>
      <c r="AB12" s="58">
        <f t="shared" si="7"/>
        <v>74038</v>
      </c>
      <c r="AD12" s="36">
        <f>+'[1]cwksExp08'!CM12</f>
        <v>79685</v>
      </c>
      <c r="AE12" s="35">
        <f>+'[1]cwksExp08'!CP12</f>
        <v>2035</v>
      </c>
      <c r="AF12" s="58">
        <f t="shared" si="8"/>
        <v>81720</v>
      </c>
      <c r="AH12" s="36">
        <f>+'[1]cwksExp08'!DC12</f>
        <v>81133</v>
      </c>
      <c r="AI12" s="35">
        <f>+'[1]cwksExp08'!DF12</f>
        <v>2072</v>
      </c>
      <c r="AJ12" s="58">
        <f t="shared" si="9"/>
        <v>83205</v>
      </c>
      <c r="AL12" s="36">
        <f>+'[1]cwksExp08'!DS12</f>
        <v>85352</v>
      </c>
      <c r="AM12" s="35">
        <f>+'[1]cwksExp08'!DV12</f>
        <v>2179</v>
      </c>
      <c r="AN12" s="58">
        <f t="shared" si="10"/>
        <v>87531</v>
      </c>
      <c r="AP12" s="36">
        <f>+'[1]cwksExp08'!EI12</f>
        <v>88172</v>
      </c>
      <c r="AQ12" s="35">
        <f>+'[1]cwksExp08'!EL12</f>
        <v>2251</v>
      </c>
      <c r="AR12" s="58">
        <f t="shared" si="11"/>
        <v>90423</v>
      </c>
      <c r="AT12" s="36">
        <f>+'[1]cwksExp08'!EY12</f>
        <v>84745</v>
      </c>
      <c r="AU12" s="35">
        <f>+'[1]cwksExp08'!FB12</f>
        <v>2165</v>
      </c>
      <c r="AV12" s="58">
        <f t="shared" si="12"/>
        <v>86910</v>
      </c>
      <c r="AX12" s="36">
        <f>+'[1]cwksExp08'!FO12</f>
        <v>81428</v>
      </c>
      <c r="AY12" s="35">
        <f>+'[1]cwksExp08'!FR12</f>
        <v>2079</v>
      </c>
      <c r="AZ12" s="58">
        <f t="shared" si="13"/>
        <v>83507</v>
      </c>
      <c r="BB12" s="36">
        <f>+'[1]cwksExp08'!GE12</f>
        <v>79031</v>
      </c>
      <c r="BC12" s="35">
        <f>+'[1]cwksExp08'!GH12</f>
        <v>2017</v>
      </c>
      <c r="BD12" s="58">
        <f t="shared" si="14"/>
        <v>81048</v>
      </c>
    </row>
    <row r="13" spans="1:56" ht="13.5">
      <c r="A13" s="17" t="s">
        <v>7</v>
      </c>
      <c r="C13" s="36">
        <f t="shared" si="0"/>
        <v>48253736</v>
      </c>
      <c r="D13" s="35">
        <f t="shared" si="0"/>
        <v>1232450</v>
      </c>
      <c r="E13" s="58">
        <f t="shared" si="1"/>
        <v>49486186</v>
      </c>
      <c r="G13" s="89">
        <f>+'FY 0708 EXPEND'!E14</f>
        <v>45750569</v>
      </c>
      <c r="H13" s="90">
        <f t="shared" si="2"/>
        <v>3735617</v>
      </c>
      <c r="J13" s="98">
        <f>+'[1]cwksExp08'!K13</f>
        <v>3793879</v>
      </c>
      <c r="K13" s="35">
        <f>+'[1]cwksExp08'!N13</f>
        <v>96896</v>
      </c>
      <c r="L13" s="58">
        <f t="shared" si="3"/>
        <v>3890775</v>
      </c>
      <c r="N13" s="36">
        <f>+'[1]cwksExp08'!AA13</f>
        <v>3901586</v>
      </c>
      <c r="O13" s="35">
        <f>+'[1]cwksExp08'!AD13</f>
        <v>99653</v>
      </c>
      <c r="P13" s="58">
        <f t="shared" si="4"/>
        <v>4001239</v>
      </c>
      <c r="R13" s="36">
        <f>+'[1]cwksExp08'!AQ13</f>
        <v>3909183</v>
      </c>
      <c r="S13" s="35">
        <f>+'[1]cwksExp08'!AT13</f>
        <v>99845</v>
      </c>
      <c r="T13" s="58">
        <f t="shared" si="5"/>
        <v>4009028</v>
      </c>
      <c r="V13" s="36">
        <f>+'[1]cwksExp08'!BG13</f>
        <v>3889804</v>
      </c>
      <c r="W13" s="35">
        <f>+'[1]cwksExp08'!BJ13</f>
        <v>99348</v>
      </c>
      <c r="X13" s="58">
        <f t="shared" si="6"/>
        <v>3989152</v>
      </c>
      <c r="Z13" s="36">
        <f>+'[1]cwksExp08'!BW13</f>
        <v>3935369</v>
      </c>
      <c r="AA13" s="35">
        <f>+'[1]cwksExp08'!BZ13</f>
        <v>100516</v>
      </c>
      <c r="AB13" s="58">
        <f t="shared" si="7"/>
        <v>4035885</v>
      </c>
      <c r="AD13" s="36">
        <f>+'[1]cwksExp08'!CM13</f>
        <v>4015513</v>
      </c>
      <c r="AE13" s="35">
        <f>+'[1]cwksExp08'!CP13</f>
        <v>102564</v>
      </c>
      <c r="AF13" s="58">
        <f t="shared" si="8"/>
        <v>4118077</v>
      </c>
      <c r="AH13" s="36">
        <f>+'[1]cwksExp08'!DC13</f>
        <v>4021489</v>
      </c>
      <c r="AI13" s="35">
        <f>+'[1]cwksExp08'!DF13</f>
        <v>102712</v>
      </c>
      <c r="AJ13" s="58">
        <f t="shared" si="9"/>
        <v>4124201</v>
      </c>
      <c r="AL13" s="36">
        <f>+'[1]cwksExp08'!DS13</f>
        <v>4109151</v>
      </c>
      <c r="AM13" s="35">
        <f>+'[1]cwksExp08'!DV13</f>
        <v>104955</v>
      </c>
      <c r="AN13" s="58">
        <f t="shared" si="10"/>
        <v>4214106</v>
      </c>
      <c r="AP13" s="36">
        <f>+'[1]cwksExp08'!EI13</f>
        <v>4148909</v>
      </c>
      <c r="AQ13" s="35">
        <f>+'[1]cwksExp08'!EL13</f>
        <v>105967</v>
      </c>
      <c r="AR13" s="58">
        <f t="shared" si="11"/>
        <v>4254876</v>
      </c>
      <c r="AT13" s="36">
        <f>+'[1]cwksExp08'!EY13</f>
        <v>4210028</v>
      </c>
      <c r="AU13" s="35">
        <f>+'[1]cwksExp08'!FB13</f>
        <v>107532</v>
      </c>
      <c r="AV13" s="58">
        <f t="shared" si="12"/>
        <v>4317560</v>
      </c>
      <c r="AX13" s="36">
        <f>+'[1]cwksExp08'!FO13</f>
        <v>4146484</v>
      </c>
      <c r="AY13" s="35">
        <f>+'[1]cwksExp08'!FR13</f>
        <v>105903</v>
      </c>
      <c r="AZ13" s="58">
        <f t="shared" si="13"/>
        <v>4252387</v>
      </c>
      <c r="BB13" s="36">
        <f>+'[1]cwksExp08'!GE13</f>
        <v>4172341</v>
      </c>
      <c r="BC13" s="35">
        <f>+'[1]cwksExp08'!GH13</f>
        <v>106559</v>
      </c>
      <c r="BD13" s="58">
        <f t="shared" si="14"/>
        <v>4278900</v>
      </c>
    </row>
    <row r="14" spans="1:56" ht="13.5">
      <c r="A14" s="17" t="s">
        <v>8</v>
      </c>
      <c r="C14" s="36">
        <f t="shared" si="0"/>
        <v>3284415</v>
      </c>
      <c r="D14" s="35">
        <f t="shared" si="0"/>
        <v>83869</v>
      </c>
      <c r="E14" s="58">
        <f t="shared" si="1"/>
        <v>3368284</v>
      </c>
      <c r="G14" s="89">
        <f>+'FY 0708 EXPEND'!E15</f>
        <v>3321619</v>
      </c>
      <c r="H14" s="90">
        <f t="shared" si="2"/>
        <v>46665</v>
      </c>
      <c r="J14" s="98">
        <f>+'[1]cwksExp08'!K14</f>
        <v>259858</v>
      </c>
      <c r="K14" s="35">
        <f>+'[1]cwksExp08'!N14</f>
        <v>6636</v>
      </c>
      <c r="L14" s="58">
        <f t="shared" si="3"/>
        <v>266494</v>
      </c>
      <c r="N14" s="36">
        <f>+'[1]cwksExp08'!AA14</f>
        <v>251965</v>
      </c>
      <c r="O14" s="35">
        <f>+'[1]cwksExp08'!AD14</f>
        <v>6433</v>
      </c>
      <c r="P14" s="58">
        <f t="shared" si="4"/>
        <v>258398</v>
      </c>
      <c r="R14" s="36">
        <f>+'[1]cwksExp08'!AQ14</f>
        <v>265264</v>
      </c>
      <c r="S14" s="35">
        <f>+'[1]cwksExp08'!AT14</f>
        <v>6774</v>
      </c>
      <c r="T14" s="58">
        <f t="shared" si="5"/>
        <v>272038</v>
      </c>
      <c r="V14" s="36">
        <f>+'[1]cwksExp08'!BG14</f>
        <v>261226</v>
      </c>
      <c r="W14" s="35">
        <f>+'[1]cwksExp08'!BJ14</f>
        <v>6671</v>
      </c>
      <c r="X14" s="58">
        <f t="shared" si="6"/>
        <v>267897</v>
      </c>
      <c r="Z14" s="36">
        <f>+'[1]cwksExp08'!BW14</f>
        <v>268003</v>
      </c>
      <c r="AA14" s="35">
        <f>+'[1]cwksExp08'!BZ14</f>
        <v>6844</v>
      </c>
      <c r="AB14" s="58">
        <f t="shared" si="7"/>
        <v>274847</v>
      </c>
      <c r="AD14" s="36">
        <f>+'[1]cwksExp08'!CM14</f>
        <v>273701</v>
      </c>
      <c r="AE14" s="35">
        <f>+'[1]cwksExp08'!CP14</f>
        <v>6989</v>
      </c>
      <c r="AF14" s="58">
        <f t="shared" si="8"/>
        <v>280690</v>
      </c>
      <c r="AH14" s="36">
        <f>+'[1]cwksExp08'!DC14</f>
        <v>283448</v>
      </c>
      <c r="AI14" s="35">
        <f>+'[1]cwksExp08'!DF14</f>
        <v>7238</v>
      </c>
      <c r="AJ14" s="58">
        <f t="shared" si="9"/>
        <v>290686</v>
      </c>
      <c r="AL14" s="36">
        <f>+'[1]cwksExp08'!DS14</f>
        <v>287761</v>
      </c>
      <c r="AM14" s="35">
        <f>+'[1]cwksExp08'!DV14</f>
        <v>7347</v>
      </c>
      <c r="AN14" s="58">
        <f t="shared" si="10"/>
        <v>295108</v>
      </c>
      <c r="AP14" s="36">
        <f>+'[1]cwksExp08'!EI14</f>
        <v>277434</v>
      </c>
      <c r="AQ14" s="35">
        <f>+'[1]cwksExp08'!EL14</f>
        <v>7083</v>
      </c>
      <c r="AR14" s="58">
        <f t="shared" si="11"/>
        <v>284517</v>
      </c>
      <c r="AT14" s="36">
        <f>+'[1]cwksExp08'!EY14</f>
        <v>285511</v>
      </c>
      <c r="AU14" s="35">
        <f>+'[1]cwksExp08'!FB14</f>
        <v>7292</v>
      </c>
      <c r="AV14" s="58">
        <f t="shared" si="12"/>
        <v>292803</v>
      </c>
      <c r="AX14" s="36">
        <f>+'[1]cwksExp08'!FO14</f>
        <v>282663</v>
      </c>
      <c r="AY14" s="35">
        <f>+'[1]cwksExp08'!FR14</f>
        <v>7218</v>
      </c>
      <c r="AZ14" s="58">
        <f t="shared" si="13"/>
        <v>289881</v>
      </c>
      <c r="BB14" s="36">
        <f>+'[1]cwksExp08'!GE14</f>
        <v>287581</v>
      </c>
      <c r="BC14" s="35">
        <f>+'[1]cwksExp08'!GH14</f>
        <v>7344</v>
      </c>
      <c r="BD14" s="58">
        <f t="shared" si="14"/>
        <v>294925</v>
      </c>
    </row>
    <row r="15" spans="1:56" ht="13.5">
      <c r="A15" s="17" t="s">
        <v>9</v>
      </c>
      <c r="C15" s="36">
        <f t="shared" si="0"/>
        <v>4824017</v>
      </c>
      <c r="D15" s="35">
        <f t="shared" si="0"/>
        <v>123179</v>
      </c>
      <c r="E15" s="58">
        <f t="shared" si="1"/>
        <v>4947196</v>
      </c>
      <c r="G15" s="89">
        <f>+'FY 0708 EXPEND'!E16</f>
        <v>4498518</v>
      </c>
      <c r="H15" s="90">
        <f t="shared" si="2"/>
        <v>448678</v>
      </c>
      <c r="J15" s="98">
        <f>+'[1]cwksExp08'!K15</f>
        <v>376469</v>
      </c>
      <c r="K15" s="35">
        <f>+'[1]cwksExp08'!N15</f>
        <v>9613</v>
      </c>
      <c r="L15" s="58">
        <f t="shared" si="3"/>
        <v>386082</v>
      </c>
      <c r="N15" s="36">
        <f>+'[1]cwksExp08'!AA15</f>
        <v>370926</v>
      </c>
      <c r="O15" s="35">
        <f>+'[1]cwksExp08'!AD15</f>
        <v>9471</v>
      </c>
      <c r="P15" s="58">
        <f t="shared" si="4"/>
        <v>380397</v>
      </c>
      <c r="R15" s="36">
        <f>+'[1]cwksExp08'!AQ15</f>
        <v>377638</v>
      </c>
      <c r="S15" s="35">
        <f>+'[1]cwksExp08'!AT15</f>
        <v>9642</v>
      </c>
      <c r="T15" s="58">
        <f t="shared" si="5"/>
        <v>387280</v>
      </c>
      <c r="V15" s="36">
        <f>+'[1]cwksExp08'!BG15</f>
        <v>402806</v>
      </c>
      <c r="W15" s="35">
        <f>+'[1]cwksExp08'!BJ15</f>
        <v>10286</v>
      </c>
      <c r="X15" s="58">
        <f t="shared" si="6"/>
        <v>413092</v>
      </c>
      <c r="Z15" s="36">
        <f>+'[1]cwksExp08'!BW15</f>
        <v>396645</v>
      </c>
      <c r="AA15" s="35">
        <f>+'[1]cwksExp08'!BZ15</f>
        <v>10128</v>
      </c>
      <c r="AB15" s="58">
        <f t="shared" si="7"/>
        <v>406773</v>
      </c>
      <c r="AD15" s="36">
        <f>+'[1]cwksExp08'!CM15</f>
        <v>406004</v>
      </c>
      <c r="AE15" s="35">
        <f>+'[1]cwksExp08'!CP15</f>
        <v>10368</v>
      </c>
      <c r="AF15" s="58">
        <f t="shared" si="8"/>
        <v>416372</v>
      </c>
      <c r="AH15" s="36">
        <f>+'[1]cwksExp08'!DC15</f>
        <v>415782</v>
      </c>
      <c r="AI15" s="35">
        <f>+'[1]cwksExp08'!DF15</f>
        <v>10618</v>
      </c>
      <c r="AJ15" s="58">
        <f t="shared" si="9"/>
        <v>426400</v>
      </c>
      <c r="AL15" s="36">
        <f>+'[1]cwksExp08'!DS15</f>
        <v>415032</v>
      </c>
      <c r="AM15" s="35">
        <f>+'[1]cwksExp08'!DV15</f>
        <v>10599</v>
      </c>
      <c r="AN15" s="58">
        <f t="shared" si="10"/>
        <v>425631</v>
      </c>
      <c r="AP15" s="36">
        <f>+'[1]cwksExp08'!EI15</f>
        <v>421394</v>
      </c>
      <c r="AQ15" s="35">
        <f>+'[1]cwksExp08'!EL15</f>
        <v>10760</v>
      </c>
      <c r="AR15" s="58">
        <f t="shared" si="11"/>
        <v>432154</v>
      </c>
      <c r="AT15" s="36">
        <f>+'[1]cwksExp08'!EY15</f>
        <v>413477</v>
      </c>
      <c r="AU15" s="35">
        <f>+'[1]cwksExp08'!FB15</f>
        <v>10558</v>
      </c>
      <c r="AV15" s="58">
        <f t="shared" si="12"/>
        <v>424035</v>
      </c>
      <c r="AX15" s="36">
        <f>+'[1]cwksExp08'!FO15</f>
        <v>413365</v>
      </c>
      <c r="AY15" s="35">
        <f>+'[1]cwksExp08'!FR15</f>
        <v>10554</v>
      </c>
      <c r="AZ15" s="58">
        <f t="shared" si="13"/>
        <v>423919</v>
      </c>
      <c r="BB15" s="36">
        <f>+'[1]cwksExp08'!GE15</f>
        <v>414479</v>
      </c>
      <c r="BC15" s="35">
        <f>+'[1]cwksExp08'!GH15</f>
        <v>10582</v>
      </c>
      <c r="BD15" s="58">
        <f t="shared" si="14"/>
        <v>425061</v>
      </c>
    </row>
    <row r="16" spans="1:56" ht="13.5">
      <c r="A16" s="17" t="s">
        <v>10</v>
      </c>
      <c r="C16" s="36">
        <f t="shared" si="0"/>
        <v>120791555</v>
      </c>
      <c r="D16" s="35">
        <f t="shared" si="0"/>
        <v>3084943</v>
      </c>
      <c r="E16" s="58">
        <f t="shared" si="1"/>
        <v>123876498</v>
      </c>
      <c r="G16" s="89">
        <f>+'FY 0708 EXPEND'!E17</f>
        <v>116496916</v>
      </c>
      <c r="H16" s="90">
        <f t="shared" si="2"/>
        <v>7379582</v>
      </c>
      <c r="J16" s="98">
        <f>+'[1]cwksExp08'!K16</f>
        <v>9640471</v>
      </c>
      <c r="K16" s="35">
        <f>+'[1]cwksExp08'!N16</f>
        <v>246216</v>
      </c>
      <c r="L16" s="58">
        <f t="shared" si="3"/>
        <v>9886687</v>
      </c>
      <c r="N16" s="36">
        <f>+'[1]cwksExp08'!AA16</f>
        <v>9632280</v>
      </c>
      <c r="O16" s="35">
        <f>+'[1]cwksExp08'!AD16</f>
        <v>246005</v>
      </c>
      <c r="P16" s="58">
        <f t="shared" si="4"/>
        <v>9878285</v>
      </c>
      <c r="R16" s="36">
        <f>+'[1]cwksExp08'!AQ16</f>
        <v>9645101</v>
      </c>
      <c r="S16" s="35">
        <f>+'[1]cwksExp08'!AT16</f>
        <v>246334</v>
      </c>
      <c r="T16" s="58">
        <f t="shared" si="5"/>
        <v>9891435</v>
      </c>
      <c r="V16" s="36">
        <f>+'[1]cwksExp08'!BG16</f>
        <v>9880643</v>
      </c>
      <c r="W16" s="35">
        <f>+'[1]cwksExp08'!BJ16</f>
        <v>252359</v>
      </c>
      <c r="X16" s="58">
        <f t="shared" si="6"/>
        <v>10133002</v>
      </c>
      <c r="Z16" s="36">
        <f>+'[1]cwksExp08'!BW16</f>
        <v>9969062</v>
      </c>
      <c r="AA16" s="35">
        <f>+'[1]cwksExp08'!BZ16</f>
        <v>254613</v>
      </c>
      <c r="AB16" s="58">
        <f t="shared" si="7"/>
        <v>10223675</v>
      </c>
      <c r="AD16" s="36">
        <f>+'[1]cwksExp08'!CM16</f>
        <v>10254261</v>
      </c>
      <c r="AE16" s="35">
        <f>+'[1]cwksExp08'!CP16</f>
        <v>261898</v>
      </c>
      <c r="AF16" s="58">
        <f t="shared" si="8"/>
        <v>10516159</v>
      </c>
      <c r="AH16" s="36">
        <f>+'[1]cwksExp08'!DC16</f>
        <v>10161416</v>
      </c>
      <c r="AI16" s="35">
        <f>+'[1]cwksExp08'!DF16</f>
        <v>259510</v>
      </c>
      <c r="AJ16" s="58">
        <f t="shared" si="9"/>
        <v>10420926</v>
      </c>
      <c r="AL16" s="36">
        <f>+'[1]cwksExp08'!DS16</f>
        <v>10215055</v>
      </c>
      <c r="AM16" s="35">
        <f>+'[1]cwksExp08'!DV16</f>
        <v>260879</v>
      </c>
      <c r="AN16" s="58">
        <f t="shared" si="10"/>
        <v>10475934</v>
      </c>
      <c r="AP16" s="36">
        <f>+'[1]cwksExp08'!EI16</f>
        <v>10342582</v>
      </c>
      <c r="AQ16" s="35">
        <f>+'[1]cwksExp08'!EL16</f>
        <v>264139</v>
      </c>
      <c r="AR16" s="58">
        <f t="shared" si="11"/>
        <v>10606721</v>
      </c>
      <c r="AT16" s="36">
        <f>+'[1]cwksExp08'!EY16</f>
        <v>10209508</v>
      </c>
      <c r="AU16" s="35">
        <f>+'[1]cwksExp08'!FB16</f>
        <v>260728</v>
      </c>
      <c r="AV16" s="58">
        <f t="shared" si="12"/>
        <v>10470236</v>
      </c>
      <c r="AX16" s="36">
        <f>+'[1]cwksExp08'!FO16</f>
        <v>10413366</v>
      </c>
      <c r="AY16" s="35">
        <f>+'[1]cwksExp08'!FR16</f>
        <v>265948</v>
      </c>
      <c r="AZ16" s="58">
        <f t="shared" si="13"/>
        <v>10679314</v>
      </c>
      <c r="BB16" s="36">
        <f>+'[1]cwksExp08'!GE16</f>
        <v>10427810</v>
      </c>
      <c r="BC16" s="35">
        <f>+'[1]cwksExp08'!GH16</f>
        <v>266314</v>
      </c>
      <c r="BD16" s="58">
        <f t="shared" si="14"/>
        <v>10694124</v>
      </c>
    </row>
    <row r="17" spans="1:56" ht="13.5">
      <c r="A17" s="17" t="s">
        <v>11</v>
      </c>
      <c r="C17" s="36">
        <f t="shared" si="0"/>
        <v>2337310</v>
      </c>
      <c r="D17" s="35">
        <f t="shared" si="0"/>
        <v>59702</v>
      </c>
      <c r="E17" s="58">
        <f t="shared" si="1"/>
        <v>2397012</v>
      </c>
      <c r="G17" s="89">
        <f>+'FY 0708 EXPEND'!E18</f>
        <v>2249725</v>
      </c>
      <c r="H17" s="90">
        <f t="shared" si="2"/>
        <v>147287</v>
      </c>
      <c r="J17" s="98">
        <f>+'[1]cwksExp08'!K17</f>
        <v>191028</v>
      </c>
      <c r="K17" s="35">
        <f>+'[1]cwksExp08'!N17</f>
        <v>4878</v>
      </c>
      <c r="L17" s="58">
        <f t="shared" si="3"/>
        <v>195906</v>
      </c>
      <c r="N17" s="36">
        <f>+'[1]cwksExp08'!AA17</f>
        <v>200885</v>
      </c>
      <c r="O17" s="35">
        <f>+'[1]cwksExp08'!AD17</f>
        <v>5131</v>
      </c>
      <c r="P17" s="58">
        <f t="shared" si="4"/>
        <v>206016</v>
      </c>
      <c r="R17" s="36">
        <f>+'[1]cwksExp08'!AQ17</f>
        <v>200235</v>
      </c>
      <c r="S17" s="35">
        <f>+'[1]cwksExp08'!AT17</f>
        <v>5113</v>
      </c>
      <c r="T17" s="58">
        <f t="shared" si="5"/>
        <v>205348</v>
      </c>
      <c r="V17" s="36">
        <f>+'[1]cwksExp08'!BG17</f>
        <v>187396</v>
      </c>
      <c r="W17" s="35">
        <f>+'[1]cwksExp08'!BJ17</f>
        <v>4784</v>
      </c>
      <c r="X17" s="58">
        <f t="shared" si="6"/>
        <v>192180</v>
      </c>
      <c r="Z17" s="36">
        <f>+'[1]cwksExp08'!BW17</f>
        <v>182574</v>
      </c>
      <c r="AA17" s="35">
        <f>+'[1]cwksExp08'!BZ17</f>
        <v>4663</v>
      </c>
      <c r="AB17" s="58">
        <f t="shared" si="7"/>
        <v>187237</v>
      </c>
      <c r="AD17" s="36">
        <f>+'[1]cwksExp08'!CM17</f>
        <v>187836</v>
      </c>
      <c r="AE17" s="35">
        <f>+'[1]cwksExp08'!CP17</f>
        <v>4797</v>
      </c>
      <c r="AF17" s="58">
        <f t="shared" si="8"/>
        <v>192633</v>
      </c>
      <c r="AH17" s="36">
        <f>+'[1]cwksExp08'!DC17</f>
        <v>189957</v>
      </c>
      <c r="AI17" s="35">
        <f>+'[1]cwksExp08'!DF17</f>
        <v>4851</v>
      </c>
      <c r="AJ17" s="58">
        <f t="shared" si="9"/>
        <v>194808</v>
      </c>
      <c r="AL17" s="36">
        <f>+'[1]cwksExp08'!DS17</f>
        <v>196187</v>
      </c>
      <c r="AM17" s="35">
        <f>+'[1]cwksExp08'!DV17</f>
        <v>5010</v>
      </c>
      <c r="AN17" s="58">
        <f t="shared" si="10"/>
        <v>201197</v>
      </c>
      <c r="AP17" s="36">
        <f>+'[1]cwksExp08'!EI17</f>
        <v>201901</v>
      </c>
      <c r="AQ17" s="35">
        <f>+'[1]cwksExp08'!EL17</f>
        <v>5155</v>
      </c>
      <c r="AR17" s="58">
        <f t="shared" si="11"/>
        <v>207056</v>
      </c>
      <c r="AT17" s="36">
        <f>+'[1]cwksExp08'!EY17</f>
        <v>201564</v>
      </c>
      <c r="AU17" s="35">
        <f>+'[1]cwksExp08'!FB17</f>
        <v>5165</v>
      </c>
      <c r="AV17" s="58">
        <f t="shared" si="12"/>
        <v>206729</v>
      </c>
      <c r="AX17" s="36">
        <f>+'[1]cwksExp08'!FO17</f>
        <v>192382</v>
      </c>
      <c r="AY17" s="35">
        <f>+'[1]cwksExp08'!FR17</f>
        <v>4911</v>
      </c>
      <c r="AZ17" s="58">
        <f t="shared" si="13"/>
        <v>197293</v>
      </c>
      <c r="BB17" s="36">
        <f>+'[1]cwksExp08'!GE17</f>
        <v>205365</v>
      </c>
      <c r="BC17" s="35">
        <f>+'[1]cwksExp08'!GH17</f>
        <v>5244</v>
      </c>
      <c r="BD17" s="58">
        <f t="shared" si="14"/>
        <v>210609</v>
      </c>
    </row>
    <row r="18" spans="1:56" ht="13.5">
      <c r="A18" s="17" t="s">
        <v>12</v>
      </c>
      <c r="C18" s="36">
        <f t="shared" si="0"/>
        <v>7787915</v>
      </c>
      <c r="D18" s="35">
        <f t="shared" si="0"/>
        <v>198867</v>
      </c>
      <c r="E18" s="58">
        <f t="shared" si="1"/>
        <v>7986782</v>
      </c>
      <c r="G18" s="89">
        <f>+'FY 0708 EXPEND'!E19</f>
        <v>8493284</v>
      </c>
      <c r="H18" s="90">
        <f t="shared" si="2"/>
        <v>-506502</v>
      </c>
      <c r="J18" s="98">
        <f>+'[1]cwksExp08'!K18</f>
        <v>669295</v>
      </c>
      <c r="K18" s="35">
        <f>+'[1]cwksExp08'!N18</f>
        <v>17091</v>
      </c>
      <c r="L18" s="58">
        <f t="shared" si="3"/>
        <v>686386</v>
      </c>
      <c r="N18" s="36">
        <f>+'[1]cwksExp08'!AA18</f>
        <v>663084</v>
      </c>
      <c r="O18" s="35">
        <f>+'[1]cwksExp08'!AD18</f>
        <v>16931</v>
      </c>
      <c r="P18" s="58">
        <f t="shared" si="4"/>
        <v>680015</v>
      </c>
      <c r="R18" s="36">
        <f>+'[1]cwksExp08'!AQ18</f>
        <v>670488</v>
      </c>
      <c r="S18" s="35">
        <f>+'[1]cwksExp08'!AT18</f>
        <v>17123</v>
      </c>
      <c r="T18" s="58">
        <f t="shared" si="5"/>
        <v>687611</v>
      </c>
      <c r="V18" s="36">
        <f>+'[1]cwksExp08'!BG18</f>
        <v>669126</v>
      </c>
      <c r="W18" s="35">
        <f>+'[1]cwksExp08'!BJ18</f>
        <v>17089</v>
      </c>
      <c r="X18" s="58">
        <f t="shared" si="6"/>
        <v>686215</v>
      </c>
      <c r="Z18" s="36">
        <f>+'[1]cwksExp08'!BW18</f>
        <v>634415</v>
      </c>
      <c r="AA18" s="35">
        <f>+'[1]cwksExp08'!BZ18</f>
        <v>16200</v>
      </c>
      <c r="AB18" s="58">
        <f t="shared" si="7"/>
        <v>650615</v>
      </c>
      <c r="AD18" s="36">
        <f>+'[1]cwksExp08'!CM18</f>
        <v>644760</v>
      </c>
      <c r="AE18" s="35">
        <f>+'[1]cwksExp08'!CP18</f>
        <v>16465</v>
      </c>
      <c r="AF18" s="58">
        <f t="shared" si="8"/>
        <v>661225</v>
      </c>
      <c r="AH18" s="36">
        <f>+'[1]cwksExp08'!DC18</f>
        <v>632801</v>
      </c>
      <c r="AI18" s="35">
        <f>+'[1]cwksExp08'!DF18</f>
        <v>16159</v>
      </c>
      <c r="AJ18" s="58">
        <f t="shared" si="9"/>
        <v>648960</v>
      </c>
      <c r="AL18" s="36">
        <f>+'[1]cwksExp08'!DS18</f>
        <v>639455</v>
      </c>
      <c r="AM18" s="35">
        <f>+'[1]cwksExp08'!DV18</f>
        <v>16327</v>
      </c>
      <c r="AN18" s="58">
        <f t="shared" si="10"/>
        <v>655782</v>
      </c>
      <c r="AP18" s="36">
        <f>+'[1]cwksExp08'!EI18</f>
        <v>661103</v>
      </c>
      <c r="AQ18" s="35">
        <f>+'[1]cwksExp08'!EL18</f>
        <v>16881</v>
      </c>
      <c r="AR18" s="58">
        <f t="shared" si="11"/>
        <v>677984</v>
      </c>
      <c r="AT18" s="36">
        <f>+'[1]cwksExp08'!EY18</f>
        <v>638596</v>
      </c>
      <c r="AU18" s="35">
        <f>+'[1]cwksExp08'!FB18</f>
        <v>16307</v>
      </c>
      <c r="AV18" s="58">
        <f t="shared" si="12"/>
        <v>654903</v>
      </c>
      <c r="AX18" s="36">
        <f>+'[1]cwksExp08'!FO18</f>
        <v>624671</v>
      </c>
      <c r="AY18" s="35">
        <f>+'[1]cwksExp08'!FR18</f>
        <v>15949</v>
      </c>
      <c r="AZ18" s="58">
        <f t="shared" si="13"/>
        <v>640620</v>
      </c>
      <c r="BB18" s="36">
        <f>+'[1]cwksExp08'!GE18</f>
        <v>640121</v>
      </c>
      <c r="BC18" s="35">
        <f>+'[1]cwksExp08'!GH18</f>
        <v>16345</v>
      </c>
      <c r="BD18" s="58">
        <f t="shared" si="14"/>
        <v>656466</v>
      </c>
    </row>
    <row r="19" spans="1:56" ht="13.5">
      <c r="A19" s="17" t="s">
        <v>13</v>
      </c>
      <c r="C19" s="36">
        <f t="shared" si="0"/>
        <v>19886534</v>
      </c>
      <c r="D19" s="35">
        <f t="shared" si="0"/>
        <v>507928</v>
      </c>
      <c r="E19" s="58">
        <f t="shared" si="1"/>
        <v>20394462</v>
      </c>
      <c r="G19" s="89">
        <f>+'FY 0708 EXPEND'!E20</f>
        <v>19197705</v>
      </c>
      <c r="H19" s="90">
        <f t="shared" si="2"/>
        <v>1196757</v>
      </c>
      <c r="J19" s="98">
        <f>+'[1]cwksExp08'!K19</f>
        <v>1585419</v>
      </c>
      <c r="K19" s="35">
        <f>+'[1]cwksExp08'!N19</f>
        <v>40495</v>
      </c>
      <c r="L19" s="58">
        <f t="shared" si="3"/>
        <v>1625914</v>
      </c>
      <c r="N19" s="36">
        <f>+'[1]cwksExp08'!AA19</f>
        <v>1603345</v>
      </c>
      <c r="O19" s="35">
        <f>+'[1]cwksExp08'!AD19</f>
        <v>40952</v>
      </c>
      <c r="P19" s="58">
        <f t="shared" si="4"/>
        <v>1644297</v>
      </c>
      <c r="R19" s="36">
        <f>+'[1]cwksExp08'!AQ19</f>
        <v>1640575</v>
      </c>
      <c r="S19" s="35">
        <f>+'[1]cwksExp08'!AT19</f>
        <v>41903</v>
      </c>
      <c r="T19" s="58">
        <f t="shared" si="5"/>
        <v>1682478</v>
      </c>
      <c r="V19" s="36">
        <f>+'[1]cwksExp08'!BG19</f>
        <v>1665870</v>
      </c>
      <c r="W19" s="35">
        <f>+'[1]cwksExp08'!BJ19</f>
        <v>42551</v>
      </c>
      <c r="X19" s="58">
        <f t="shared" si="6"/>
        <v>1708421</v>
      </c>
      <c r="Z19" s="36">
        <f>+'[1]cwksExp08'!BW19</f>
        <v>1646575</v>
      </c>
      <c r="AA19" s="35">
        <f>+'[1]cwksExp08'!BZ19</f>
        <v>42054</v>
      </c>
      <c r="AB19" s="58">
        <f t="shared" si="7"/>
        <v>1688629</v>
      </c>
      <c r="AD19" s="36">
        <f>+'[1]cwksExp08'!CM19</f>
        <v>1698846</v>
      </c>
      <c r="AE19" s="35">
        <f>+'[1]cwksExp08'!CP19</f>
        <v>43392</v>
      </c>
      <c r="AF19" s="58">
        <f t="shared" si="8"/>
        <v>1742238</v>
      </c>
      <c r="AH19" s="36">
        <f>+'[1]cwksExp08'!DC19</f>
        <v>1663158</v>
      </c>
      <c r="AI19" s="35">
        <f>+'[1]cwksExp08'!DF19</f>
        <v>42478</v>
      </c>
      <c r="AJ19" s="58">
        <f t="shared" si="9"/>
        <v>1705636</v>
      </c>
      <c r="AL19" s="36">
        <f>+'[1]cwksExp08'!DS19</f>
        <v>1657297</v>
      </c>
      <c r="AM19" s="35">
        <f>+'[1]cwksExp08'!DV19</f>
        <v>42327</v>
      </c>
      <c r="AN19" s="58">
        <f t="shared" si="10"/>
        <v>1699624</v>
      </c>
      <c r="AP19" s="36">
        <f>+'[1]cwksExp08'!EI19</f>
        <v>1655346</v>
      </c>
      <c r="AQ19" s="35">
        <f>+'[1]cwksExp08'!EL19</f>
        <v>42279</v>
      </c>
      <c r="AR19" s="58">
        <f t="shared" si="11"/>
        <v>1697625</v>
      </c>
      <c r="AT19" s="36">
        <f>+'[1]cwksExp08'!EY19</f>
        <v>1666254</v>
      </c>
      <c r="AU19" s="35">
        <f>+'[1]cwksExp08'!FB19</f>
        <v>42558</v>
      </c>
      <c r="AV19" s="58">
        <f t="shared" si="12"/>
        <v>1708812</v>
      </c>
      <c r="AX19" s="36">
        <f>+'[1]cwksExp08'!FO19</f>
        <v>1688428</v>
      </c>
      <c r="AY19" s="35">
        <f>+'[1]cwksExp08'!FR19</f>
        <v>43125</v>
      </c>
      <c r="AZ19" s="58">
        <f t="shared" si="13"/>
        <v>1731553</v>
      </c>
      <c r="BB19" s="36">
        <f>+'[1]cwksExp08'!GE19</f>
        <v>1715421</v>
      </c>
      <c r="BC19" s="35">
        <f>+'[1]cwksExp08'!GH19</f>
        <v>43814</v>
      </c>
      <c r="BD19" s="58">
        <f t="shared" si="14"/>
        <v>1759235</v>
      </c>
    </row>
    <row r="20" spans="1:56" ht="13.5">
      <c r="A20" s="17" t="s">
        <v>14</v>
      </c>
      <c r="C20" s="36">
        <f t="shared" si="0"/>
        <v>700404</v>
      </c>
      <c r="D20" s="35">
        <f t="shared" si="0"/>
        <v>17893</v>
      </c>
      <c r="E20" s="58">
        <f t="shared" si="1"/>
        <v>718297</v>
      </c>
      <c r="G20" s="89">
        <f>+'FY 0708 EXPEND'!E21</f>
        <v>752750</v>
      </c>
      <c r="H20" s="90">
        <f t="shared" si="2"/>
        <v>-34453</v>
      </c>
      <c r="J20" s="98">
        <f>+'[1]cwksExp08'!K20</f>
        <v>70157</v>
      </c>
      <c r="K20" s="35">
        <f>+'[1]cwksExp08'!N20</f>
        <v>1791</v>
      </c>
      <c r="L20" s="58">
        <f t="shared" si="3"/>
        <v>71948</v>
      </c>
      <c r="N20" s="36">
        <f>+'[1]cwksExp08'!AA20</f>
        <v>59526</v>
      </c>
      <c r="O20" s="35">
        <f>+'[1]cwksExp08'!AD20</f>
        <v>1519</v>
      </c>
      <c r="P20" s="58">
        <f t="shared" si="4"/>
        <v>61045</v>
      </c>
      <c r="R20" s="36">
        <f>+'[1]cwksExp08'!AQ20</f>
        <v>52706</v>
      </c>
      <c r="S20" s="35">
        <f>+'[1]cwksExp08'!AT20</f>
        <v>1346</v>
      </c>
      <c r="T20" s="58">
        <f t="shared" si="5"/>
        <v>54052</v>
      </c>
      <c r="V20" s="36">
        <f>+'[1]cwksExp08'!BG20</f>
        <v>57757</v>
      </c>
      <c r="W20" s="35">
        <f>+'[1]cwksExp08'!BJ20</f>
        <v>1476</v>
      </c>
      <c r="X20" s="58">
        <f t="shared" si="6"/>
        <v>59233</v>
      </c>
      <c r="Z20" s="36">
        <f>+'[1]cwksExp08'!BW20</f>
        <v>56265</v>
      </c>
      <c r="AA20" s="35">
        <f>+'[1]cwksExp08'!BZ20</f>
        <v>1438</v>
      </c>
      <c r="AB20" s="58">
        <f t="shared" si="7"/>
        <v>57703</v>
      </c>
      <c r="AD20" s="36">
        <f>+'[1]cwksExp08'!CM20</f>
        <v>61680</v>
      </c>
      <c r="AE20" s="35">
        <f>+'[1]cwksExp08'!CP20</f>
        <v>1575</v>
      </c>
      <c r="AF20" s="58">
        <f t="shared" si="8"/>
        <v>63255</v>
      </c>
      <c r="AH20" s="36">
        <f>+'[1]cwksExp08'!DC20</f>
        <v>60709</v>
      </c>
      <c r="AI20" s="35">
        <f>+'[1]cwksExp08'!DF20</f>
        <v>1552</v>
      </c>
      <c r="AJ20" s="58">
        <f t="shared" si="9"/>
        <v>62261</v>
      </c>
      <c r="AL20" s="36">
        <f>+'[1]cwksExp08'!DS20</f>
        <v>57562</v>
      </c>
      <c r="AM20" s="35">
        <f>+'[1]cwksExp08'!DV20</f>
        <v>1471</v>
      </c>
      <c r="AN20" s="58">
        <f t="shared" si="10"/>
        <v>59033</v>
      </c>
      <c r="AP20" s="36">
        <f>+'[1]cwksExp08'!EI20</f>
        <v>60234</v>
      </c>
      <c r="AQ20" s="35">
        <f>+'[1]cwksExp08'!EL20</f>
        <v>1540</v>
      </c>
      <c r="AR20" s="58">
        <f t="shared" si="11"/>
        <v>61774</v>
      </c>
      <c r="AT20" s="36">
        <f>+'[1]cwksExp08'!EY20</f>
        <v>53200</v>
      </c>
      <c r="AU20" s="35">
        <f>+'[1]cwksExp08'!FB20</f>
        <v>1359</v>
      </c>
      <c r="AV20" s="58">
        <f t="shared" si="12"/>
        <v>54559</v>
      </c>
      <c r="AX20" s="36">
        <f>+'[1]cwksExp08'!FO20</f>
        <v>56201</v>
      </c>
      <c r="AY20" s="35">
        <f>+'[1]cwksExp08'!FR20</f>
        <v>1436</v>
      </c>
      <c r="AZ20" s="58">
        <f t="shared" si="13"/>
        <v>57637</v>
      </c>
      <c r="BB20" s="36">
        <f>+'[1]cwksExp08'!GE20</f>
        <v>54407</v>
      </c>
      <c r="BC20" s="35">
        <f>+'[1]cwksExp08'!GH20</f>
        <v>1390</v>
      </c>
      <c r="BD20" s="58">
        <f t="shared" si="14"/>
        <v>55797</v>
      </c>
    </row>
    <row r="21" spans="1:56" ht="13.5">
      <c r="A21" s="17" t="s">
        <v>15</v>
      </c>
      <c r="C21" s="36">
        <f t="shared" si="0"/>
        <v>86354922</v>
      </c>
      <c r="D21" s="35">
        <f t="shared" si="0"/>
        <v>2214574</v>
      </c>
      <c r="E21" s="58">
        <f t="shared" si="1"/>
        <v>88569496</v>
      </c>
      <c r="G21" s="89">
        <f>+'FY 0708 EXPEND'!E22</f>
        <v>83897899</v>
      </c>
      <c r="H21" s="90">
        <f t="shared" si="2"/>
        <v>4671597</v>
      </c>
      <c r="J21" s="98">
        <f>+'[1]cwksExp08'!K21</f>
        <v>6909314</v>
      </c>
      <c r="K21" s="35">
        <f>+'[1]cwksExp08'!N21</f>
        <v>176963</v>
      </c>
      <c r="L21" s="58">
        <f t="shared" si="3"/>
        <v>7086277</v>
      </c>
      <c r="N21" s="36">
        <f>+'[1]cwksExp08'!AA21</f>
        <v>6903714</v>
      </c>
      <c r="O21" s="35">
        <f>+'[1]cwksExp08'!AD21</f>
        <v>176977</v>
      </c>
      <c r="P21" s="58">
        <f t="shared" si="4"/>
        <v>7080691</v>
      </c>
      <c r="R21" s="36">
        <f>+'[1]cwksExp08'!AQ21</f>
        <v>6933396</v>
      </c>
      <c r="S21" s="35">
        <f>+'[1]cwksExp08'!AT21</f>
        <v>177459</v>
      </c>
      <c r="T21" s="58">
        <f t="shared" si="5"/>
        <v>7110855</v>
      </c>
      <c r="V21" s="36">
        <f>+'[1]cwksExp08'!BG21</f>
        <v>6971913</v>
      </c>
      <c r="W21" s="35">
        <f>+'[1]cwksExp08'!BJ21</f>
        <v>178394</v>
      </c>
      <c r="X21" s="58">
        <f t="shared" si="6"/>
        <v>7150307</v>
      </c>
      <c r="Z21" s="36">
        <f>+'[1]cwksExp08'!BW21</f>
        <v>6935791</v>
      </c>
      <c r="AA21" s="35">
        <f>+'[1]cwksExp08'!BZ21</f>
        <v>177138</v>
      </c>
      <c r="AB21" s="58">
        <f t="shared" si="7"/>
        <v>7112929</v>
      </c>
      <c r="AD21" s="36">
        <f>+'[1]cwksExp08'!CM21</f>
        <v>7244633</v>
      </c>
      <c r="AE21" s="35">
        <f>+'[1]cwksExp08'!CP21</f>
        <v>185446</v>
      </c>
      <c r="AF21" s="58">
        <f t="shared" si="8"/>
        <v>7430079</v>
      </c>
      <c r="AH21" s="36">
        <f>+'[1]cwksExp08'!DC21</f>
        <v>7334108</v>
      </c>
      <c r="AI21" s="35">
        <f>+'[1]cwksExp08'!DF21</f>
        <v>188725</v>
      </c>
      <c r="AJ21" s="58">
        <f t="shared" si="9"/>
        <v>7522833</v>
      </c>
      <c r="AL21" s="36">
        <f>+'[1]cwksExp08'!DS21</f>
        <v>7253150</v>
      </c>
      <c r="AM21" s="35">
        <f>+'[1]cwksExp08'!DV21</f>
        <v>185579</v>
      </c>
      <c r="AN21" s="58">
        <f t="shared" si="10"/>
        <v>7438729</v>
      </c>
      <c r="AP21" s="36">
        <f>+'[1]cwksExp08'!EI21</f>
        <v>7423971</v>
      </c>
      <c r="AQ21" s="35">
        <f>+'[1]cwksExp08'!EL21</f>
        <v>190992</v>
      </c>
      <c r="AR21" s="58">
        <f t="shared" si="11"/>
        <v>7614963</v>
      </c>
      <c r="AT21" s="36">
        <f>+'[1]cwksExp08'!EY21</f>
        <v>7469341</v>
      </c>
      <c r="AU21" s="35">
        <f>+'[1]cwksExp08'!FB21</f>
        <v>191715</v>
      </c>
      <c r="AV21" s="58">
        <f t="shared" si="12"/>
        <v>7661056</v>
      </c>
      <c r="AX21" s="36">
        <f>+'[1]cwksExp08'!FO21</f>
        <v>7476542</v>
      </c>
      <c r="AY21" s="35">
        <f>+'[1]cwksExp08'!FR21</f>
        <v>191459</v>
      </c>
      <c r="AZ21" s="58">
        <f t="shared" si="13"/>
        <v>7668001</v>
      </c>
      <c r="BB21" s="36">
        <f>+'[1]cwksExp08'!GE21</f>
        <v>7499049</v>
      </c>
      <c r="BC21" s="35">
        <f>+'[1]cwksExp08'!GH21</f>
        <v>193727</v>
      </c>
      <c r="BD21" s="58">
        <f t="shared" si="14"/>
        <v>7692776</v>
      </c>
    </row>
    <row r="22" spans="1:56" ht="13.5">
      <c r="A22" s="17" t="s">
        <v>16</v>
      </c>
      <c r="C22" s="36">
        <f t="shared" si="0"/>
        <v>12708622</v>
      </c>
      <c r="D22" s="35">
        <f t="shared" si="0"/>
        <v>324550</v>
      </c>
      <c r="E22" s="58">
        <f t="shared" si="1"/>
        <v>13033172</v>
      </c>
      <c r="G22" s="89">
        <f>+'FY 0708 EXPEND'!E23</f>
        <v>12637726</v>
      </c>
      <c r="H22" s="90">
        <f t="shared" si="2"/>
        <v>395446</v>
      </c>
      <c r="J22" s="98">
        <f>+'[1]cwksExp08'!K22</f>
        <v>1025165</v>
      </c>
      <c r="K22" s="35">
        <f>+'[1]cwksExp08'!N22</f>
        <v>26179</v>
      </c>
      <c r="L22" s="58">
        <f t="shared" si="3"/>
        <v>1051344</v>
      </c>
      <c r="N22" s="36">
        <f>+'[1]cwksExp08'!AA22</f>
        <v>1044538</v>
      </c>
      <c r="O22" s="35">
        <f>+'[1]cwksExp08'!AD22</f>
        <v>26674</v>
      </c>
      <c r="P22" s="58">
        <f t="shared" si="4"/>
        <v>1071212</v>
      </c>
      <c r="R22" s="36">
        <f>+'[1]cwksExp08'!AQ22</f>
        <v>1034947</v>
      </c>
      <c r="S22" s="35">
        <f>+'[1]cwksExp08'!AT22</f>
        <v>26430</v>
      </c>
      <c r="T22" s="58">
        <f t="shared" si="5"/>
        <v>1061377</v>
      </c>
      <c r="V22" s="36">
        <f>+'[1]cwksExp08'!BG22</f>
        <v>1035787</v>
      </c>
      <c r="W22" s="35">
        <f>+'[1]cwksExp08'!BJ22</f>
        <v>26452</v>
      </c>
      <c r="X22" s="58">
        <f t="shared" si="6"/>
        <v>1062239</v>
      </c>
      <c r="Z22" s="36">
        <f>+'[1]cwksExp08'!BW22</f>
        <v>1036741</v>
      </c>
      <c r="AA22" s="35">
        <f>+'[1]cwksExp08'!BZ22</f>
        <v>26477</v>
      </c>
      <c r="AB22" s="58">
        <f t="shared" si="7"/>
        <v>1063218</v>
      </c>
      <c r="AD22" s="36">
        <f>+'[1]cwksExp08'!CM22</f>
        <v>1074813</v>
      </c>
      <c r="AE22" s="35">
        <f>+'[1]cwksExp08'!CP22</f>
        <v>27451</v>
      </c>
      <c r="AF22" s="58">
        <f t="shared" si="8"/>
        <v>1102264</v>
      </c>
      <c r="AH22" s="36">
        <f>+'[1]cwksExp08'!DC22</f>
        <v>1050980</v>
      </c>
      <c r="AI22" s="35">
        <f>+'[1]cwksExp08'!DF22</f>
        <v>26838</v>
      </c>
      <c r="AJ22" s="58">
        <f t="shared" si="9"/>
        <v>1077818</v>
      </c>
      <c r="AL22" s="36">
        <f>+'[1]cwksExp08'!DS22</f>
        <v>1056368</v>
      </c>
      <c r="AM22" s="35">
        <f>+'[1]cwksExp08'!DV22</f>
        <v>26976</v>
      </c>
      <c r="AN22" s="58">
        <f t="shared" si="10"/>
        <v>1083344</v>
      </c>
      <c r="AP22" s="36">
        <f>+'[1]cwksExp08'!EI22</f>
        <v>1069030</v>
      </c>
      <c r="AQ22" s="35">
        <f>+'[1]cwksExp08'!EL22</f>
        <v>27300</v>
      </c>
      <c r="AR22" s="58">
        <f t="shared" si="11"/>
        <v>1096330</v>
      </c>
      <c r="AT22" s="36">
        <f>+'[1]cwksExp08'!EY22</f>
        <v>1087701</v>
      </c>
      <c r="AU22" s="35">
        <f>+'[1]cwksExp08'!FB22</f>
        <v>27779</v>
      </c>
      <c r="AV22" s="58">
        <f t="shared" si="12"/>
        <v>1115480</v>
      </c>
      <c r="AX22" s="36">
        <f>+'[1]cwksExp08'!FO22</f>
        <v>1094470</v>
      </c>
      <c r="AY22" s="35">
        <f>+'[1]cwksExp08'!FR22</f>
        <v>27951</v>
      </c>
      <c r="AZ22" s="58">
        <f t="shared" si="13"/>
        <v>1122421</v>
      </c>
      <c r="BB22" s="36">
        <f>+'[1]cwksExp08'!GE22</f>
        <v>1098082</v>
      </c>
      <c r="BC22" s="35">
        <f>+'[1]cwksExp08'!GH22</f>
        <v>28043</v>
      </c>
      <c r="BD22" s="58">
        <f t="shared" si="14"/>
        <v>1126125</v>
      </c>
    </row>
    <row r="23" spans="1:56" ht="13.5">
      <c r="A23" s="17" t="s">
        <v>17</v>
      </c>
      <c r="C23" s="36">
        <f t="shared" si="0"/>
        <v>5065225</v>
      </c>
      <c r="D23" s="35">
        <f t="shared" si="0"/>
        <v>129368</v>
      </c>
      <c r="E23" s="58">
        <f t="shared" si="1"/>
        <v>5194593</v>
      </c>
      <c r="G23" s="89">
        <f>+'FY 0708 EXPEND'!E24</f>
        <v>5025376</v>
      </c>
      <c r="H23" s="90">
        <f t="shared" si="2"/>
        <v>169217</v>
      </c>
      <c r="J23" s="98">
        <f>+'[1]cwksExp08'!K23</f>
        <v>408993</v>
      </c>
      <c r="K23" s="35">
        <f>+'[1]cwksExp08'!N23</f>
        <v>10445</v>
      </c>
      <c r="L23" s="58">
        <f t="shared" si="3"/>
        <v>419438</v>
      </c>
      <c r="N23" s="36">
        <f>+'[1]cwksExp08'!AA23</f>
        <v>412715</v>
      </c>
      <c r="O23" s="35">
        <f>+'[1]cwksExp08'!AD23</f>
        <v>10542</v>
      </c>
      <c r="P23" s="58">
        <f t="shared" si="4"/>
        <v>423257</v>
      </c>
      <c r="R23" s="36">
        <f>+'[1]cwksExp08'!AQ23</f>
        <v>408179</v>
      </c>
      <c r="S23" s="35">
        <f>+'[1]cwksExp08'!AT23</f>
        <v>10424</v>
      </c>
      <c r="T23" s="58">
        <f t="shared" si="5"/>
        <v>418603</v>
      </c>
      <c r="V23" s="36">
        <f>+'[1]cwksExp08'!BG23</f>
        <v>418312</v>
      </c>
      <c r="W23" s="35">
        <f>+'[1]cwksExp08'!BJ23</f>
        <v>10683</v>
      </c>
      <c r="X23" s="58">
        <f t="shared" si="6"/>
        <v>428995</v>
      </c>
      <c r="Z23" s="36">
        <f>+'[1]cwksExp08'!BW23</f>
        <v>420848</v>
      </c>
      <c r="AA23" s="35">
        <f>+'[1]cwksExp08'!BZ23</f>
        <v>10750</v>
      </c>
      <c r="AB23" s="58">
        <f t="shared" si="7"/>
        <v>431598</v>
      </c>
      <c r="AD23" s="36">
        <f>+'[1]cwksExp08'!CM23</f>
        <v>433403</v>
      </c>
      <c r="AE23" s="35">
        <f>+'[1]cwksExp08'!CP23</f>
        <v>11070</v>
      </c>
      <c r="AF23" s="58">
        <f t="shared" si="8"/>
        <v>444473</v>
      </c>
      <c r="AH23" s="36">
        <f>+'[1]cwksExp08'!DC23</f>
        <v>437950</v>
      </c>
      <c r="AI23" s="35">
        <f>+'[1]cwksExp08'!DF23</f>
        <v>11186</v>
      </c>
      <c r="AJ23" s="58">
        <f t="shared" si="9"/>
        <v>449136</v>
      </c>
      <c r="AL23" s="36">
        <f>+'[1]cwksExp08'!DS23</f>
        <v>444004</v>
      </c>
      <c r="AM23" s="35">
        <f>+'[1]cwksExp08'!DV23</f>
        <v>11341</v>
      </c>
      <c r="AN23" s="58">
        <f t="shared" si="10"/>
        <v>455345</v>
      </c>
      <c r="AP23" s="36">
        <f>+'[1]cwksExp08'!EI23</f>
        <v>442968</v>
      </c>
      <c r="AQ23" s="35">
        <f>+'[1]cwksExp08'!EL23</f>
        <v>11314</v>
      </c>
      <c r="AR23" s="58">
        <f t="shared" si="11"/>
        <v>454282</v>
      </c>
      <c r="AT23" s="36">
        <f>+'[1]cwksExp08'!EY23</f>
        <v>418444</v>
      </c>
      <c r="AU23" s="35">
        <f>+'[1]cwksExp08'!FB23</f>
        <v>10687</v>
      </c>
      <c r="AV23" s="58">
        <f t="shared" si="12"/>
        <v>429131</v>
      </c>
      <c r="AX23" s="36">
        <f>+'[1]cwksExp08'!FO23</f>
        <v>403986</v>
      </c>
      <c r="AY23" s="35">
        <f>+'[1]cwksExp08'!FR23</f>
        <v>10316</v>
      </c>
      <c r="AZ23" s="58">
        <f t="shared" si="13"/>
        <v>414302</v>
      </c>
      <c r="BB23" s="36">
        <f>+'[1]cwksExp08'!GE23</f>
        <v>415423</v>
      </c>
      <c r="BC23" s="35">
        <f>+'[1]cwksExp08'!GH23</f>
        <v>10610</v>
      </c>
      <c r="BD23" s="58">
        <f t="shared" si="14"/>
        <v>426033</v>
      </c>
    </row>
    <row r="24" spans="1:56" ht="13.5">
      <c r="A24" s="17" t="s">
        <v>18</v>
      </c>
      <c r="C24" s="36">
        <f t="shared" si="0"/>
        <v>2065183</v>
      </c>
      <c r="D24" s="35">
        <f t="shared" si="0"/>
        <v>52758</v>
      </c>
      <c r="E24" s="58">
        <f t="shared" si="1"/>
        <v>2117941</v>
      </c>
      <c r="G24" s="89">
        <f>+'FY 0708 EXPEND'!E25</f>
        <v>2146380</v>
      </c>
      <c r="H24" s="90">
        <f t="shared" si="2"/>
        <v>-28439</v>
      </c>
      <c r="J24" s="98">
        <f>+'[1]cwksExp08'!K24</f>
        <v>189424</v>
      </c>
      <c r="K24" s="35">
        <f>+'[1]cwksExp08'!N24</f>
        <v>4840</v>
      </c>
      <c r="L24" s="58">
        <f t="shared" si="3"/>
        <v>194264</v>
      </c>
      <c r="N24" s="36">
        <f>+'[1]cwksExp08'!AA24</f>
        <v>187933</v>
      </c>
      <c r="O24" s="35">
        <f>+'[1]cwksExp08'!AD24</f>
        <v>4800</v>
      </c>
      <c r="P24" s="58">
        <f t="shared" si="4"/>
        <v>192733</v>
      </c>
      <c r="R24" s="36">
        <f>+'[1]cwksExp08'!AQ24</f>
        <v>184207</v>
      </c>
      <c r="S24" s="35">
        <f>+'[1]cwksExp08'!AT24</f>
        <v>4706</v>
      </c>
      <c r="T24" s="58">
        <f t="shared" si="5"/>
        <v>188913</v>
      </c>
      <c r="V24" s="36">
        <f>+'[1]cwksExp08'!BG24</f>
        <v>172818</v>
      </c>
      <c r="W24" s="35">
        <f>+'[1]cwksExp08'!BJ24</f>
        <v>4414</v>
      </c>
      <c r="X24" s="58">
        <f t="shared" si="6"/>
        <v>177232</v>
      </c>
      <c r="Z24" s="36">
        <f>+'[1]cwksExp08'!BW24</f>
        <v>158407</v>
      </c>
      <c r="AA24" s="35">
        <f>+'[1]cwksExp08'!BZ24</f>
        <v>4045</v>
      </c>
      <c r="AB24" s="58">
        <f t="shared" si="7"/>
        <v>162452</v>
      </c>
      <c r="AD24" s="36">
        <f>+'[1]cwksExp08'!CM24</f>
        <v>162031</v>
      </c>
      <c r="AE24" s="35">
        <f>+'[1]cwksExp08'!CP24</f>
        <v>4139</v>
      </c>
      <c r="AF24" s="58">
        <f t="shared" si="8"/>
        <v>166170</v>
      </c>
      <c r="AH24" s="36">
        <f>+'[1]cwksExp08'!DC24</f>
        <v>166751</v>
      </c>
      <c r="AI24" s="35">
        <f>+'[1]cwksExp08'!DF24</f>
        <v>4259</v>
      </c>
      <c r="AJ24" s="58">
        <f t="shared" si="9"/>
        <v>171010</v>
      </c>
      <c r="AL24" s="36">
        <f>+'[1]cwksExp08'!DS24</f>
        <v>171646</v>
      </c>
      <c r="AM24" s="35">
        <f>+'[1]cwksExp08'!DV24</f>
        <v>4385</v>
      </c>
      <c r="AN24" s="58">
        <f t="shared" si="10"/>
        <v>176031</v>
      </c>
      <c r="AP24" s="36">
        <f>+'[1]cwksExp08'!EI24</f>
        <v>165605</v>
      </c>
      <c r="AQ24" s="35">
        <f>+'[1]cwksExp08'!EL24</f>
        <v>4231</v>
      </c>
      <c r="AR24" s="58">
        <f t="shared" si="11"/>
        <v>169836</v>
      </c>
      <c r="AT24" s="36">
        <f>+'[1]cwksExp08'!EY24</f>
        <v>160657</v>
      </c>
      <c r="AU24" s="35">
        <f>+'[1]cwksExp08'!FB24</f>
        <v>4108</v>
      </c>
      <c r="AV24" s="58">
        <f t="shared" si="12"/>
        <v>164765</v>
      </c>
      <c r="AX24" s="36">
        <f>+'[1]cwksExp08'!FO24</f>
        <v>165626</v>
      </c>
      <c r="AY24" s="35">
        <f>+'[1]cwksExp08'!FR24</f>
        <v>4231</v>
      </c>
      <c r="AZ24" s="58">
        <f t="shared" si="13"/>
        <v>169857</v>
      </c>
      <c r="BB24" s="36">
        <f>+'[1]cwksExp08'!GE24</f>
        <v>180078</v>
      </c>
      <c r="BC24" s="35">
        <f>+'[1]cwksExp08'!GH24</f>
        <v>4600</v>
      </c>
      <c r="BD24" s="58">
        <f t="shared" si="14"/>
        <v>184678</v>
      </c>
    </row>
    <row r="25" spans="1:56" ht="13.5">
      <c r="A25" s="17" t="s">
        <v>19</v>
      </c>
      <c r="C25" s="36">
        <f t="shared" si="0"/>
        <v>719226062</v>
      </c>
      <c r="D25" s="35">
        <f t="shared" si="0"/>
        <v>18390615</v>
      </c>
      <c r="E25" s="58">
        <f t="shared" si="1"/>
        <v>737616677</v>
      </c>
      <c r="G25" s="89">
        <f>+'FY 0708 EXPEND'!E26</f>
        <v>673923550</v>
      </c>
      <c r="H25" s="90">
        <f t="shared" si="2"/>
        <v>63693127</v>
      </c>
      <c r="J25" s="98">
        <f>+'[1]cwksExp08'!K25</f>
        <v>56282144</v>
      </c>
      <c r="K25" s="35">
        <f>+'[1]cwksExp08'!N25</f>
        <v>1439173</v>
      </c>
      <c r="L25" s="58">
        <f t="shared" si="3"/>
        <v>57721317</v>
      </c>
      <c r="N25" s="36">
        <f>+'[1]cwksExp08'!AA25</f>
        <v>57048879</v>
      </c>
      <c r="O25" s="35">
        <f>+'[1]cwksExp08'!AD25</f>
        <v>1459622</v>
      </c>
      <c r="P25" s="58">
        <f t="shared" si="4"/>
        <v>58508501</v>
      </c>
      <c r="R25" s="36">
        <f>+'[1]cwksExp08'!AQ25</f>
        <v>57452367</v>
      </c>
      <c r="S25" s="35">
        <f>+'[1]cwksExp08'!AT25</f>
        <v>1469190</v>
      </c>
      <c r="T25" s="58">
        <f t="shared" si="5"/>
        <v>58921557</v>
      </c>
      <c r="V25" s="36">
        <f>+'[1]cwksExp08'!BG25</f>
        <v>58912385</v>
      </c>
      <c r="W25" s="35">
        <f>+'[1]cwksExp08'!BJ25</f>
        <v>1506178</v>
      </c>
      <c r="X25" s="58">
        <f t="shared" si="6"/>
        <v>60418563</v>
      </c>
      <c r="Z25" s="36">
        <f>+'[1]cwksExp08'!BW25</f>
        <v>58799451</v>
      </c>
      <c r="AA25" s="35">
        <f>+'[1]cwksExp08'!BZ25</f>
        <v>1504071</v>
      </c>
      <c r="AB25" s="58">
        <f t="shared" si="7"/>
        <v>60303522</v>
      </c>
      <c r="AD25" s="36">
        <f>+'[1]cwksExp08'!CM25</f>
        <v>60087678</v>
      </c>
      <c r="AE25" s="35">
        <f>+'[1]cwksExp08'!CP25</f>
        <v>1536581</v>
      </c>
      <c r="AF25" s="58">
        <f t="shared" si="8"/>
        <v>61624259</v>
      </c>
      <c r="AH25" s="36">
        <f>+'[1]cwksExp08'!DC25</f>
        <v>60201682</v>
      </c>
      <c r="AI25" s="35">
        <f>+'[1]cwksExp08'!DF25</f>
        <v>1539080</v>
      </c>
      <c r="AJ25" s="58">
        <f t="shared" si="9"/>
        <v>61740762</v>
      </c>
      <c r="AL25" s="36">
        <f>+'[1]cwksExp08'!DS25</f>
        <v>60614018</v>
      </c>
      <c r="AM25" s="35">
        <f>+'[1]cwksExp08'!DV25</f>
        <v>1549626</v>
      </c>
      <c r="AN25" s="58">
        <f t="shared" si="10"/>
        <v>62163644</v>
      </c>
      <c r="AP25" s="36">
        <f>+'[1]cwksExp08'!EI25</f>
        <v>61469875</v>
      </c>
      <c r="AQ25" s="35">
        <f>+'[1]cwksExp08'!EL25</f>
        <v>1571504</v>
      </c>
      <c r="AR25" s="58">
        <f t="shared" si="11"/>
        <v>63041379</v>
      </c>
      <c r="AT25" s="36">
        <f>+'[1]cwksExp08'!EY25</f>
        <v>62512716</v>
      </c>
      <c r="AU25" s="35">
        <f>+'[1]cwksExp08'!FB25</f>
        <v>1598166</v>
      </c>
      <c r="AV25" s="58">
        <f t="shared" si="12"/>
        <v>64110882</v>
      </c>
      <c r="AX25" s="36">
        <f>+'[1]cwksExp08'!FO25</f>
        <v>62402106</v>
      </c>
      <c r="AY25" s="35">
        <f>+'[1]cwksExp08'!FR25</f>
        <v>1595511</v>
      </c>
      <c r="AZ25" s="58">
        <f t="shared" si="13"/>
        <v>63997617</v>
      </c>
      <c r="BB25" s="36">
        <f>+'[1]cwksExp08'!GE25</f>
        <v>63442761</v>
      </c>
      <c r="BC25" s="35">
        <f>+'[1]cwksExp08'!GH25</f>
        <v>1621913</v>
      </c>
      <c r="BD25" s="58">
        <f t="shared" si="14"/>
        <v>65064674</v>
      </c>
    </row>
    <row r="26" spans="1:56" ht="13.5">
      <c r="A26" s="17" t="s">
        <v>20</v>
      </c>
      <c r="C26" s="36">
        <f t="shared" si="0"/>
        <v>13518639</v>
      </c>
      <c r="D26" s="35">
        <f t="shared" si="0"/>
        <v>345234</v>
      </c>
      <c r="E26" s="58">
        <f t="shared" si="1"/>
        <v>13863873</v>
      </c>
      <c r="G26" s="89">
        <f>+'FY 0708 EXPEND'!E27</f>
        <v>13281281</v>
      </c>
      <c r="H26" s="90">
        <f t="shared" si="2"/>
        <v>582592</v>
      </c>
      <c r="J26" s="98">
        <f>+'[1]cwksExp08'!K26</f>
        <v>1068252</v>
      </c>
      <c r="K26" s="35">
        <f>+'[1]cwksExp08'!N26</f>
        <v>27279</v>
      </c>
      <c r="L26" s="58">
        <f t="shared" si="3"/>
        <v>1095531</v>
      </c>
      <c r="N26" s="36">
        <f>+'[1]cwksExp08'!AA26</f>
        <v>1020043</v>
      </c>
      <c r="O26" s="35">
        <f>+'[1]cwksExp08'!AD26</f>
        <v>26046</v>
      </c>
      <c r="P26" s="58">
        <f t="shared" si="4"/>
        <v>1046089</v>
      </c>
      <c r="R26" s="36">
        <f>+'[1]cwksExp08'!AQ26</f>
        <v>1012137</v>
      </c>
      <c r="S26" s="35">
        <f>+'[1]cwksExp08'!AT26</f>
        <v>25845</v>
      </c>
      <c r="T26" s="58">
        <f t="shared" si="5"/>
        <v>1037982</v>
      </c>
      <c r="V26" s="36">
        <f>+'[1]cwksExp08'!BG26</f>
        <v>998046</v>
      </c>
      <c r="W26" s="35">
        <f>+'[1]cwksExp08'!BJ26</f>
        <v>25487</v>
      </c>
      <c r="X26" s="58">
        <f t="shared" si="6"/>
        <v>1023533</v>
      </c>
      <c r="Z26" s="36">
        <f>+'[1]cwksExp08'!BW26</f>
        <v>1037118</v>
      </c>
      <c r="AA26" s="35">
        <f>+'[1]cwksExp08'!BZ26</f>
        <v>26487</v>
      </c>
      <c r="AB26" s="58">
        <f t="shared" si="7"/>
        <v>1063605</v>
      </c>
      <c r="AD26" s="36">
        <f>+'[1]cwksExp08'!CM26</f>
        <v>1167894</v>
      </c>
      <c r="AE26" s="35">
        <f>+'[1]cwksExp08'!CP26</f>
        <v>29829</v>
      </c>
      <c r="AF26" s="58">
        <f t="shared" si="8"/>
        <v>1197723</v>
      </c>
      <c r="AH26" s="36">
        <f>+'[1]cwksExp08'!DC26</f>
        <v>1182889</v>
      </c>
      <c r="AI26" s="35">
        <f>+'[1]cwksExp08'!DF26</f>
        <v>30212</v>
      </c>
      <c r="AJ26" s="58">
        <f t="shared" si="9"/>
        <v>1213101</v>
      </c>
      <c r="AL26" s="36">
        <f>+'[1]cwksExp08'!DS26</f>
        <v>1176880</v>
      </c>
      <c r="AM26" s="35">
        <f>+'[1]cwksExp08'!DV26</f>
        <v>30055</v>
      </c>
      <c r="AN26" s="58">
        <f t="shared" si="10"/>
        <v>1206935</v>
      </c>
      <c r="AP26" s="36">
        <f>+'[1]cwksExp08'!EI26</f>
        <v>1219631</v>
      </c>
      <c r="AQ26" s="35">
        <f>+'[1]cwksExp08'!EL26</f>
        <v>31149</v>
      </c>
      <c r="AR26" s="58">
        <f t="shared" si="11"/>
        <v>1250780</v>
      </c>
      <c r="AT26" s="36">
        <f>+'[1]cwksExp08'!EY26</f>
        <v>1229095</v>
      </c>
      <c r="AU26" s="35">
        <f>+'[1]cwksExp08'!FB26</f>
        <v>31389</v>
      </c>
      <c r="AV26" s="58">
        <f t="shared" si="12"/>
        <v>1260484</v>
      </c>
      <c r="AX26" s="36">
        <f>+'[1]cwksExp08'!FO26</f>
        <v>1224159</v>
      </c>
      <c r="AY26" s="35">
        <f>+'[1]cwksExp08'!FR26</f>
        <v>31261</v>
      </c>
      <c r="AZ26" s="58">
        <f t="shared" si="13"/>
        <v>1255420</v>
      </c>
      <c r="BB26" s="36">
        <f>+'[1]cwksExp08'!GE26</f>
        <v>1182495</v>
      </c>
      <c r="BC26" s="35">
        <f>+'[1]cwksExp08'!GH26</f>
        <v>30195</v>
      </c>
      <c r="BD26" s="58">
        <f t="shared" si="14"/>
        <v>1212690</v>
      </c>
    </row>
    <row r="27" spans="1:56" ht="13.5">
      <c r="A27" s="17" t="s">
        <v>21</v>
      </c>
      <c r="C27" s="36">
        <f t="shared" si="0"/>
        <v>4791454</v>
      </c>
      <c r="D27" s="35">
        <f t="shared" si="0"/>
        <v>122338</v>
      </c>
      <c r="E27" s="58">
        <f t="shared" si="1"/>
        <v>4913792</v>
      </c>
      <c r="G27" s="89">
        <f>+'FY 0708 EXPEND'!E28</f>
        <v>4260755</v>
      </c>
      <c r="H27" s="90">
        <f t="shared" si="2"/>
        <v>653037</v>
      </c>
      <c r="J27" s="98">
        <f>+'[1]cwksExp08'!K27</f>
        <v>361004</v>
      </c>
      <c r="K27" s="35">
        <f>+'[1]cwksExp08'!N27</f>
        <v>9217</v>
      </c>
      <c r="L27" s="58">
        <f t="shared" si="3"/>
        <v>370221</v>
      </c>
      <c r="N27" s="36">
        <f>+'[1]cwksExp08'!AA27</f>
        <v>362732</v>
      </c>
      <c r="O27" s="35">
        <f>+'[1]cwksExp08'!AD27</f>
        <v>9261</v>
      </c>
      <c r="P27" s="58">
        <f t="shared" si="4"/>
        <v>371993</v>
      </c>
      <c r="R27" s="36">
        <f>+'[1]cwksExp08'!AQ27</f>
        <v>367870</v>
      </c>
      <c r="S27" s="35">
        <f>+'[1]cwksExp08'!AT27</f>
        <v>9393</v>
      </c>
      <c r="T27" s="58">
        <f t="shared" si="5"/>
        <v>377263</v>
      </c>
      <c r="V27" s="36">
        <f>+'[1]cwksExp08'!BG27</f>
        <v>377285</v>
      </c>
      <c r="W27" s="35">
        <f>+'[1]cwksExp08'!BJ27</f>
        <v>9634</v>
      </c>
      <c r="X27" s="58">
        <f t="shared" si="6"/>
        <v>386919</v>
      </c>
      <c r="Z27" s="36">
        <f>+'[1]cwksExp08'!BW27</f>
        <v>379780</v>
      </c>
      <c r="AA27" s="35">
        <f>+'[1]cwksExp08'!BZ27</f>
        <v>9696</v>
      </c>
      <c r="AB27" s="58">
        <f t="shared" si="7"/>
        <v>389476</v>
      </c>
      <c r="AD27" s="36">
        <f>+'[1]cwksExp08'!CM27</f>
        <v>388225</v>
      </c>
      <c r="AE27" s="35">
        <f>+'[1]cwksExp08'!CP27</f>
        <v>9911</v>
      </c>
      <c r="AF27" s="58">
        <f t="shared" si="8"/>
        <v>398136</v>
      </c>
      <c r="AH27" s="36">
        <f>+'[1]cwksExp08'!DC27</f>
        <v>407012</v>
      </c>
      <c r="AI27" s="35">
        <f>+'[1]cwksExp08'!DF27</f>
        <v>10393</v>
      </c>
      <c r="AJ27" s="58">
        <f t="shared" si="9"/>
        <v>417405</v>
      </c>
      <c r="AL27" s="36">
        <f>+'[1]cwksExp08'!DS27</f>
        <v>418851</v>
      </c>
      <c r="AM27" s="35">
        <f>+'[1]cwksExp08'!DV27</f>
        <v>10694</v>
      </c>
      <c r="AN27" s="58">
        <f t="shared" si="10"/>
        <v>429545</v>
      </c>
      <c r="AP27" s="36">
        <f>+'[1]cwksExp08'!EI27</f>
        <v>426666</v>
      </c>
      <c r="AQ27" s="35">
        <f>+'[1]cwksExp08'!EL27</f>
        <v>10895</v>
      </c>
      <c r="AR27" s="58">
        <f t="shared" si="11"/>
        <v>437561</v>
      </c>
      <c r="AT27" s="36">
        <f>+'[1]cwksExp08'!EY27</f>
        <v>432804</v>
      </c>
      <c r="AU27" s="35">
        <f>+'[1]cwksExp08'!FB27</f>
        <v>11051</v>
      </c>
      <c r="AV27" s="58">
        <f t="shared" si="12"/>
        <v>443855</v>
      </c>
      <c r="AX27" s="36">
        <f>+'[1]cwksExp08'!FO27</f>
        <v>433073</v>
      </c>
      <c r="AY27" s="35">
        <f>+'[1]cwksExp08'!FR27</f>
        <v>11057</v>
      </c>
      <c r="AZ27" s="58">
        <f t="shared" si="13"/>
        <v>444130</v>
      </c>
      <c r="BB27" s="36">
        <f>+'[1]cwksExp08'!GE27</f>
        <v>436152</v>
      </c>
      <c r="BC27" s="35">
        <f>+'[1]cwksExp08'!GH27</f>
        <v>11136</v>
      </c>
      <c r="BD27" s="58">
        <f t="shared" si="14"/>
        <v>447288</v>
      </c>
    </row>
    <row r="28" spans="1:56" ht="13.5">
      <c r="A28" s="17" t="s">
        <v>22</v>
      </c>
      <c r="C28" s="36">
        <f t="shared" si="0"/>
        <v>917023</v>
      </c>
      <c r="D28" s="35">
        <f t="shared" si="0"/>
        <v>23420</v>
      </c>
      <c r="E28" s="58">
        <f t="shared" si="1"/>
        <v>940443</v>
      </c>
      <c r="G28" s="89">
        <f>+'FY 0708 EXPEND'!E29</f>
        <v>910357</v>
      </c>
      <c r="H28" s="90">
        <f t="shared" si="2"/>
        <v>30086</v>
      </c>
      <c r="J28" s="98">
        <f>+'[1]cwksExp08'!K28</f>
        <v>78567</v>
      </c>
      <c r="K28" s="35">
        <f>+'[1]cwksExp08'!N28</f>
        <v>2006</v>
      </c>
      <c r="L28" s="58">
        <f t="shared" si="3"/>
        <v>80573</v>
      </c>
      <c r="N28" s="36">
        <f>+'[1]cwksExp08'!AA28</f>
        <v>77782</v>
      </c>
      <c r="O28" s="35">
        <f>+'[1]cwksExp08'!AD28</f>
        <v>1987</v>
      </c>
      <c r="P28" s="58">
        <f t="shared" si="4"/>
        <v>79769</v>
      </c>
      <c r="R28" s="36">
        <f>+'[1]cwksExp08'!AQ28</f>
        <v>67522</v>
      </c>
      <c r="S28" s="35">
        <f>+'[1]cwksExp08'!AT28</f>
        <v>1724</v>
      </c>
      <c r="T28" s="58">
        <f t="shared" si="5"/>
        <v>69246</v>
      </c>
      <c r="V28" s="36">
        <f>+'[1]cwksExp08'!BG28</f>
        <v>74678</v>
      </c>
      <c r="W28" s="35">
        <f>+'[1]cwksExp08'!BJ28</f>
        <v>1907</v>
      </c>
      <c r="X28" s="58">
        <f t="shared" si="6"/>
        <v>76585</v>
      </c>
      <c r="Z28" s="36">
        <f>+'[1]cwksExp08'!BW28</f>
        <v>73519</v>
      </c>
      <c r="AA28" s="35">
        <f>+'[1]cwksExp08'!BZ28</f>
        <v>1879</v>
      </c>
      <c r="AB28" s="58">
        <f t="shared" si="7"/>
        <v>75398</v>
      </c>
      <c r="AD28" s="36">
        <f>+'[1]cwksExp08'!CM28</f>
        <v>72639</v>
      </c>
      <c r="AE28" s="35">
        <f>+'[1]cwksExp08'!CP28</f>
        <v>1855</v>
      </c>
      <c r="AF28" s="58">
        <f t="shared" si="8"/>
        <v>74494</v>
      </c>
      <c r="AH28" s="36">
        <f>+'[1]cwksExp08'!DC28</f>
        <v>79845</v>
      </c>
      <c r="AI28" s="35">
        <f>+'[1]cwksExp08'!DF28</f>
        <v>2039</v>
      </c>
      <c r="AJ28" s="58">
        <f t="shared" si="9"/>
        <v>81884</v>
      </c>
      <c r="AL28" s="36">
        <f>+'[1]cwksExp08'!DS28</f>
        <v>81477</v>
      </c>
      <c r="AM28" s="35">
        <f>+'[1]cwksExp08'!DV28</f>
        <v>2081</v>
      </c>
      <c r="AN28" s="58">
        <f t="shared" si="10"/>
        <v>83558</v>
      </c>
      <c r="AP28" s="36">
        <f>+'[1]cwksExp08'!EI28</f>
        <v>77941</v>
      </c>
      <c r="AQ28" s="35">
        <f>+'[1]cwksExp08'!EL28</f>
        <v>1990</v>
      </c>
      <c r="AR28" s="58">
        <f t="shared" si="11"/>
        <v>79931</v>
      </c>
      <c r="AT28" s="36">
        <f>+'[1]cwksExp08'!EY28</f>
        <v>81569</v>
      </c>
      <c r="AU28" s="35">
        <f>+'[1]cwksExp08'!FB28</f>
        <v>2084</v>
      </c>
      <c r="AV28" s="58">
        <f t="shared" si="12"/>
        <v>83653</v>
      </c>
      <c r="AX28" s="36">
        <f>+'[1]cwksExp08'!FO28</f>
        <v>77261</v>
      </c>
      <c r="AY28" s="35">
        <f>+'[1]cwksExp08'!FR28</f>
        <v>1973</v>
      </c>
      <c r="AZ28" s="58">
        <f t="shared" si="13"/>
        <v>79234</v>
      </c>
      <c r="BB28" s="36">
        <f>+'[1]cwksExp08'!GE28</f>
        <v>74223</v>
      </c>
      <c r="BC28" s="35">
        <f>+'[1]cwksExp08'!GH28</f>
        <v>1895</v>
      </c>
      <c r="BD28" s="58">
        <f t="shared" si="14"/>
        <v>76118</v>
      </c>
    </row>
    <row r="29" spans="1:56" ht="13.5">
      <c r="A29" s="17" t="s">
        <v>23</v>
      </c>
      <c r="C29" s="36">
        <f t="shared" si="0"/>
        <v>6194889</v>
      </c>
      <c r="D29" s="35">
        <f t="shared" si="0"/>
        <v>158169</v>
      </c>
      <c r="E29" s="58">
        <f t="shared" si="1"/>
        <v>6353058</v>
      </c>
      <c r="G29" s="89">
        <f>+'FY 0708 EXPEND'!E30</f>
        <v>6330059</v>
      </c>
      <c r="H29" s="90">
        <f t="shared" si="2"/>
        <v>22999</v>
      </c>
      <c r="J29" s="98">
        <f>+'[1]cwksExp08'!K29</f>
        <v>509200</v>
      </c>
      <c r="K29" s="35">
        <f>+'[1]cwksExp08'!N29</f>
        <v>13002</v>
      </c>
      <c r="L29" s="58">
        <f t="shared" si="3"/>
        <v>522202</v>
      </c>
      <c r="N29" s="36">
        <f>+'[1]cwksExp08'!AA29</f>
        <v>508372</v>
      </c>
      <c r="O29" s="35">
        <f>+'[1]cwksExp08'!AD29</f>
        <v>12981</v>
      </c>
      <c r="P29" s="58">
        <f t="shared" si="4"/>
        <v>521353</v>
      </c>
      <c r="R29" s="36">
        <f>+'[1]cwksExp08'!AQ29</f>
        <v>509541</v>
      </c>
      <c r="S29" s="35">
        <f>+'[1]cwksExp08'!AT29</f>
        <v>13010</v>
      </c>
      <c r="T29" s="58">
        <f t="shared" si="5"/>
        <v>522551</v>
      </c>
      <c r="V29" s="36">
        <f>+'[1]cwksExp08'!BG29</f>
        <v>505302</v>
      </c>
      <c r="W29" s="35">
        <f>+'[1]cwksExp08'!BJ29</f>
        <v>12902</v>
      </c>
      <c r="X29" s="58">
        <f t="shared" si="6"/>
        <v>518204</v>
      </c>
      <c r="Z29" s="36">
        <f>+'[1]cwksExp08'!BW29</f>
        <v>493743</v>
      </c>
      <c r="AA29" s="35">
        <f>+'[1]cwksExp08'!BZ29</f>
        <v>12606</v>
      </c>
      <c r="AB29" s="58">
        <f t="shared" si="7"/>
        <v>506349</v>
      </c>
      <c r="AD29" s="36">
        <f>+'[1]cwksExp08'!CM29</f>
        <v>515294</v>
      </c>
      <c r="AE29" s="35">
        <f>+'[1]cwksExp08'!CP29</f>
        <v>13156</v>
      </c>
      <c r="AF29" s="58">
        <f t="shared" si="8"/>
        <v>528450</v>
      </c>
      <c r="AH29" s="36">
        <f>+'[1]cwksExp08'!DC29</f>
        <v>513174</v>
      </c>
      <c r="AI29" s="35">
        <f>+'[1]cwksExp08'!DF29</f>
        <v>13102</v>
      </c>
      <c r="AJ29" s="58">
        <f t="shared" si="9"/>
        <v>526276</v>
      </c>
      <c r="AL29" s="36">
        <f>+'[1]cwksExp08'!DS29</f>
        <v>509876</v>
      </c>
      <c r="AM29" s="35">
        <f>+'[1]cwksExp08'!DV29</f>
        <v>13016</v>
      </c>
      <c r="AN29" s="58">
        <f t="shared" si="10"/>
        <v>522892</v>
      </c>
      <c r="AP29" s="36">
        <f>+'[1]cwksExp08'!EI29</f>
        <v>529347</v>
      </c>
      <c r="AQ29" s="35">
        <f>+'[1]cwksExp08'!EL29</f>
        <v>13516</v>
      </c>
      <c r="AR29" s="58">
        <f t="shared" si="11"/>
        <v>542863</v>
      </c>
      <c r="AT29" s="36">
        <f>+'[1]cwksExp08'!EY29</f>
        <v>535664</v>
      </c>
      <c r="AU29" s="35">
        <f>+'[1]cwksExp08'!FB29</f>
        <v>13676</v>
      </c>
      <c r="AV29" s="58">
        <f t="shared" si="12"/>
        <v>549340</v>
      </c>
      <c r="AX29" s="36">
        <f>+'[1]cwksExp08'!FO29</f>
        <v>539039</v>
      </c>
      <c r="AY29" s="35">
        <f>+'[1]cwksExp08'!FR29</f>
        <v>13763</v>
      </c>
      <c r="AZ29" s="58">
        <f t="shared" si="13"/>
        <v>552802</v>
      </c>
      <c r="BB29" s="36">
        <f>+'[1]cwksExp08'!GE29</f>
        <v>526337</v>
      </c>
      <c r="BC29" s="35">
        <f>+'[1]cwksExp08'!GH29</f>
        <v>13439</v>
      </c>
      <c r="BD29" s="58">
        <f t="shared" si="14"/>
        <v>539776</v>
      </c>
    </row>
    <row r="30" spans="1:56" ht="13.5">
      <c r="A30" s="17" t="s">
        <v>24</v>
      </c>
      <c r="C30" s="36">
        <f t="shared" si="0"/>
        <v>34061232</v>
      </c>
      <c r="D30" s="35">
        <f t="shared" si="0"/>
        <v>869893</v>
      </c>
      <c r="E30" s="58">
        <f t="shared" si="1"/>
        <v>34931125</v>
      </c>
      <c r="G30" s="89">
        <f>+'FY 0708 EXPEND'!E31</f>
        <v>32759871</v>
      </c>
      <c r="H30" s="90">
        <f t="shared" si="2"/>
        <v>2171254</v>
      </c>
      <c r="J30" s="98">
        <f>+'[1]cwksExp08'!K30</f>
        <v>2708228</v>
      </c>
      <c r="K30" s="35">
        <f>+'[1]cwksExp08'!N30</f>
        <v>69166</v>
      </c>
      <c r="L30" s="58">
        <f t="shared" si="3"/>
        <v>2777394</v>
      </c>
      <c r="N30" s="36">
        <f>+'[1]cwksExp08'!AA30</f>
        <v>2712139</v>
      </c>
      <c r="O30" s="35">
        <f>+'[1]cwksExp08'!AD30</f>
        <v>69267</v>
      </c>
      <c r="P30" s="58">
        <f t="shared" si="4"/>
        <v>2781406</v>
      </c>
      <c r="R30" s="36">
        <f>+'[1]cwksExp08'!AQ30</f>
        <v>2667882</v>
      </c>
      <c r="S30" s="35">
        <f>+'[1]cwksExp08'!AT30</f>
        <v>68135</v>
      </c>
      <c r="T30" s="58">
        <f t="shared" si="5"/>
        <v>2736017</v>
      </c>
      <c r="V30" s="36">
        <f>+'[1]cwksExp08'!BG30</f>
        <v>2666956</v>
      </c>
      <c r="W30" s="35">
        <f>+'[1]cwksExp08'!BJ30</f>
        <v>68113</v>
      </c>
      <c r="X30" s="58">
        <f t="shared" si="6"/>
        <v>2735069</v>
      </c>
      <c r="Z30" s="36">
        <f>+'[1]cwksExp08'!BW30</f>
        <v>2704851</v>
      </c>
      <c r="AA30" s="35">
        <f>+'[1]cwksExp08'!BZ30</f>
        <v>69077</v>
      </c>
      <c r="AB30" s="58">
        <f t="shared" si="7"/>
        <v>2773928</v>
      </c>
      <c r="AD30" s="36">
        <f>+'[1]cwksExp08'!CM30</f>
        <v>2875287</v>
      </c>
      <c r="AE30" s="35">
        <f>+'[1]cwksExp08'!CP30</f>
        <v>73434</v>
      </c>
      <c r="AF30" s="58">
        <f t="shared" si="8"/>
        <v>2948721</v>
      </c>
      <c r="AH30" s="36">
        <f>+'[1]cwksExp08'!DC30</f>
        <v>2918459</v>
      </c>
      <c r="AI30" s="35">
        <f>+'[1]cwksExp08'!DF30</f>
        <v>74535</v>
      </c>
      <c r="AJ30" s="58">
        <f t="shared" si="9"/>
        <v>2992994</v>
      </c>
      <c r="AL30" s="36">
        <f>+'[1]cwksExp08'!DS30</f>
        <v>2944877</v>
      </c>
      <c r="AM30" s="35">
        <f>+'[1]cwksExp08'!DV30</f>
        <v>75209</v>
      </c>
      <c r="AN30" s="58">
        <f t="shared" si="10"/>
        <v>3020086</v>
      </c>
      <c r="AP30" s="36">
        <f>+'[1]cwksExp08'!EI30</f>
        <v>2981539</v>
      </c>
      <c r="AQ30" s="35">
        <f>+'[1]cwksExp08'!EL30</f>
        <v>76145</v>
      </c>
      <c r="AR30" s="58">
        <f t="shared" si="11"/>
        <v>3057684</v>
      </c>
      <c r="AT30" s="36">
        <f>+'[1]cwksExp08'!EY30</f>
        <v>2981650</v>
      </c>
      <c r="AU30" s="35">
        <f>+'[1]cwksExp08'!FB30</f>
        <v>76149</v>
      </c>
      <c r="AV30" s="58">
        <f t="shared" si="12"/>
        <v>3057799</v>
      </c>
      <c r="AX30" s="36">
        <f>+'[1]cwksExp08'!FO30</f>
        <v>2949865</v>
      </c>
      <c r="AY30" s="35">
        <f>+'[1]cwksExp08'!FR30</f>
        <v>75336</v>
      </c>
      <c r="AZ30" s="58">
        <f t="shared" si="13"/>
        <v>3025201</v>
      </c>
      <c r="BB30" s="36">
        <f>+'[1]cwksExp08'!GE30</f>
        <v>2949499</v>
      </c>
      <c r="BC30" s="35">
        <f>+'[1]cwksExp08'!GH30</f>
        <v>75327</v>
      </c>
      <c r="BD30" s="58">
        <f t="shared" si="14"/>
        <v>3024826</v>
      </c>
    </row>
    <row r="31" spans="1:56" ht="13.5">
      <c r="A31" s="17" t="s">
        <v>25</v>
      </c>
      <c r="C31" s="36">
        <f t="shared" si="0"/>
        <v>701103</v>
      </c>
      <c r="D31" s="35">
        <f t="shared" si="0"/>
        <v>17903</v>
      </c>
      <c r="E31" s="58">
        <f t="shared" si="1"/>
        <v>719006</v>
      </c>
      <c r="G31" s="89">
        <f>+'FY 0708 EXPEND'!E32</f>
        <v>722409</v>
      </c>
      <c r="H31" s="90">
        <f t="shared" si="2"/>
        <v>-3403</v>
      </c>
      <c r="J31" s="98">
        <f>+'[1]cwksExp08'!K31</f>
        <v>62141</v>
      </c>
      <c r="K31" s="35">
        <f>+'[1]cwksExp08'!N31</f>
        <v>1587</v>
      </c>
      <c r="L31" s="58">
        <f t="shared" si="3"/>
        <v>63728</v>
      </c>
      <c r="N31" s="36">
        <f>+'[1]cwksExp08'!AA31</f>
        <v>59592</v>
      </c>
      <c r="O31" s="35">
        <f>+'[1]cwksExp08'!AD31</f>
        <v>1522</v>
      </c>
      <c r="P31" s="58">
        <f t="shared" si="4"/>
        <v>61114</v>
      </c>
      <c r="R31" s="36">
        <f>+'[1]cwksExp08'!AQ31</f>
        <v>57612</v>
      </c>
      <c r="S31" s="35">
        <f>+'[1]cwksExp08'!AT31</f>
        <v>1471</v>
      </c>
      <c r="T31" s="58">
        <f t="shared" si="5"/>
        <v>59083</v>
      </c>
      <c r="V31" s="36">
        <f>+'[1]cwksExp08'!BG31</f>
        <v>58112</v>
      </c>
      <c r="W31" s="35">
        <f>+'[1]cwksExp08'!BJ31</f>
        <v>1484</v>
      </c>
      <c r="X31" s="58">
        <f t="shared" si="6"/>
        <v>59596</v>
      </c>
      <c r="Z31" s="36">
        <f>+'[1]cwksExp08'!BW31</f>
        <v>55787</v>
      </c>
      <c r="AA31" s="35">
        <f>+'[1]cwksExp08'!BZ31</f>
        <v>1425</v>
      </c>
      <c r="AB31" s="58">
        <f t="shared" si="7"/>
        <v>57212</v>
      </c>
      <c r="AD31" s="36">
        <f>+'[1]cwksExp08'!CM31</f>
        <v>55502</v>
      </c>
      <c r="AE31" s="35">
        <f>+'[1]cwksExp08'!CP31</f>
        <v>1416</v>
      </c>
      <c r="AF31" s="58">
        <f t="shared" si="8"/>
        <v>56918</v>
      </c>
      <c r="AH31" s="36">
        <f>+'[1]cwksExp08'!DC31</f>
        <v>59862</v>
      </c>
      <c r="AI31" s="35">
        <f>+'[1]cwksExp08'!DF31</f>
        <v>1528</v>
      </c>
      <c r="AJ31" s="58">
        <f t="shared" si="9"/>
        <v>61390</v>
      </c>
      <c r="AL31" s="36">
        <f>+'[1]cwksExp08'!DS31</f>
        <v>59261</v>
      </c>
      <c r="AM31" s="35">
        <f>+'[1]cwksExp08'!DV31</f>
        <v>1514</v>
      </c>
      <c r="AN31" s="58">
        <f t="shared" si="10"/>
        <v>60775</v>
      </c>
      <c r="AP31" s="36">
        <f>+'[1]cwksExp08'!EI31</f>
        <v>59332</v>
      </c>
      <c r="AQ31" s="35">
        <f>+'[1]cwksExp08'!EL31</f>
        <v>1515</v>
      </c>
      <c r="AR31" s="58">
        <f t="shared" si="11"/>
        <v>60847</v>
      </c>
      <c r="AT31" s="36">
        <f>+'[1]cwksExp08'!EY31</f>
        <v>58731</v>
      </c>
      <c r="AU31" s="35">
        <f>+'[1]cwksExp08'!FB31</f>
        <v>1500</v>
      </c>
      <c r="AV31" s="58">
        <f t="shared" si="12"/>
        <v>60231</v>
      </c>
      <c r="AX31" s="36">
        <f>+'[1]cwksExp08'!FO31</f>
        <v>57993</v>
      </c>
      <c r="AY31" s="35">
        <f>+'[1]cwksExp08'!FR31</f>
        <v>1481</v>
      </c>
      <c r="AZ31" s="58">
        <f t="shared" si="13"/>
        <v>59474</v>
      </c>
      <c r="BB31" s="36">
        <f>+'[1]cwksExp08'!GE31</f>
        <v>57178</v>
      </c>
      <c r="BC31" s="35">
        <f>+'[1]cwksExp08'!GH31</f>
        <v>1460</v>
      </c>
      <c r="BD31" s="58">
        <f t="shared" si="14"/>
        <v>58638</v>
      </c>
    </row>
    <row r="32" spans="1:56" ht="13.5">
      <c r="A32" s="17" t="s">
        <v>26</v>
      </c>
      <c r="C32" s="36">
        <f t="shared" si="0"/>
        <v>172356</v>
      </c>
      <c r="D32" s="35">
        <f t="shared" si="0"/>
        <v>4400</v>
      </c>
      <c r="E32" s="58">
        <f t="shared" si="1"/>
        <v>176756</v>
      </c>
      <c r="G32" s="89">
        <f>+'FY 0708 EXPEND'!E33</f>
        <v>196163</v>
      </c>
      <c r="H32" s="90">
        <f t="shared" si="2"/>
        <v>-19407</v>
      </c>
      <c r="J32" s="98">
        <f>+'[1]cwksExp08'!K32</f>
        <v>19463</v>
      </c>
      <c r="K32" s="35">
        <f>+'[1]cwksExp08'!N32</f>
        <v>497</v>
      </c>
      <c r="L32" s="58">
        <f t="shared" si="3"/>
        <v>19960</v>
      </c>
      <c r="N32" s="36">
        <f>+'[1]cwksExp08'!AA32</f>
        <v>15307</v>
      </c>
      <c r="O32" s="35">
        <f>+'[1]cwksExp08'!AD32</f>
        <v>391</v>
      </c>
      <c r="P32" s="58">
        <f t="shared" si="4"/>
        <v>15698</v>
      </c>
      <c r="R32" s="36">
        <f>+'[1]cwksExp08'!AQ32</f>
        <v>13966</v>
      </c>
      <c r="S32" s="35">
        <f>+'[1]cwksExp08'!AT32</f>
        <v>356</v>
      </c>
      <c r="T32" s="58">
        <f t="shared" si="5"/>
        <v>14322</v>
      </c>
      <c r="V32" s="36">
        <f>+'[1]cwksExp08'!BG32</f>
        <v>11927</v>
      </c>
      <c r="W32" s="35">
        <f>+'[1]cwksExp08'!BJ32</f>
        <v>304</v>
      </c>
      <c r="X32" s="58">
        <f t="shared" si="6"/>
        <v>12231</v>
      </c>
      <c r="Z32" s="36">
        <f>+'[1]cwksExp08'!BW32</f>
        <v>10718</v>
      </c>
      <c r="AA32" s="35">
        <f>+'[1]cwksExp08'!BZ32</f>
        <v>274</v>
      </c>
      <c r="AB32" s="58">
        <f t="shared" si="7"/>
        <v>10992</v>
      </c>
      <c r="AD32" s="36">
        <f>+'[1]cwksExp08'!CM32</f>
        <v>10578</v>
      </c>
      <c r="AE32" s="35">
        <f>+'[1]cwksExp08'!CP32</f>
        <v>270</v>
      </c>
      <c r="AF32" s="58">
        <f t="shared" si="8"/>
        <v>10848</v>
      </c>
      <c r="AH32" s="36">
        <f>+'[1]cwksExp08'!DC32</f>
        <v>12335</v>
      </c>
      <c r="AI32" s="35">
        <f>+'[1]cwksExp08'!DF32</f>
        <v>316</v>
      </c>
      <c r="AJ32" s="58">
        <f t="shared" si="9"/>
        <v>12651</v>
      </c>
      <c r="AL32" s="36">
        <f>+'[1]cwksExp08'!DS32</f>
        <v>13084</v>
      </c>
      <c r="AM32" s="35">
        <f>+'[1]cwksExp08'!DV32</f>
        <v>334</v>
      </c>
      <c r="AN32" s="58">
        <f t="shared" si="10"/>
        <v>13418</v>
      </c>
      <c r="AP32" s="36">
        <f>+'[1]cwksExp08'!EI32</f>
        <v>17980</v>
      </c>
      <c r="AQ32" s="35">
        <f>+'[1]cwksExp08'!EL32</f>
        <v>459</v>
      </c>
      <c r="AR32" s="58">
        <f t="shared" si="11"/>
        <v>18439</v>
      </c>
      <c r="AT32" s="36">
        <f>+'[1]cwksExp08'!EY32</f>
        <v>15378</v>
      </c>
      <c r="AU32" s="35">
        <f>+'[1]cwksExp08'!FB32</f>
        <v>393</v>
      </c>
      <c r="AV32" s="58">
        <f t="shared" si="12"/>
        <v>15771</v>
      </c>
      <c r="AX32" s="36">
        <f>+'[1]cwksExp08'!FO32</f>
        <v>16245</v>
      </c>
      <c r="AY32" s="35">
        <f>+'[1]cwksExp08'!FR32</f>
        <v>415</v>
      </c>
      <c r="AZ32" s="58">
        <f t="shared" si="13"/>
        <v>16660</v>
      </c>
      <c r="BB32" s="36">
        <f>+'[1]cwksExp08'!GE32</f>
        <v>15375</v>
      </c>
      <c r="BC32" s="35">
        <f>+'[1]cwksExp08'!GH32</f>
        <v>391</v>
      </c>
      <c r="BD32" s="58">
        <f t="shared" si="14"/>
        <v>15766</v>
      </c>
    </row>
    <row r="33" spans="1:56" ht="13.5">
      <c r="A33" s="17" t="s">
        <v>27</v>
      </c>
      <c r="C33" s="36">
        <f t="shared" si="0"/>
        <v>26171451</v>
      </c>
      <c r="D33" s="35">
        <f t="shared" si="0"/>
        <v>668428</v>
      </c>
      <c r="E33" s="58">
        <f t="shared" si="1"/>
        <v>26839879</v>
      </c>
      <c r="G33" s="89">
        <f>+'FY 0708 EXPEND'!E34</f>
        <v>23888578</v>
      </c>
      <c r="H33" s="90">
        <f t="shared" si="2"/>
        <v>2951301</v>
      </c>
      <c r="J33" s="98">
        <f>+'[1]cwksExp08'!K33</f>
        <v>1865218</v>
      </c>
      <c r="K33" s="35">
        <f>+'[1]cwksExp08'!N33</f>
        <v>47634</v>
      </c>
      <c r="L33" s="58">
        <f t="shared" si="3"/>
        <v>1912852</v>
      </c>
      <c r="N33" s="36">
        <f>+'[1]cwksExp08'!AA33</f>
        <v>1784480</v>
      </c>
      <c r="O33" s="35">
        <f>+'[1]cwksExp08'!AD33</f>
        <v>45571</v>
      </c>
      <c r="P33" s="58">
        <f t="shared" si="4"/>
        <v>1830051</v>
      </c>
      <c r="R33" s="36">
        <f>+'[1]cwksExp08'!AQ33</f>
        <v>1746405</v>
      </c>
      <c r="S33" s="35">
        <f>+'[1]cwksExp08'!AT33</f>
        <v>44595</v>
      </c>
      <c r="T33" s="58">
        <f t="shared" si="5"/>
        <v>1791000</v>
      </c>
      <c r="V33" s="36">
        <f>+'[1]cwksExp08'!BG33</f>
        <v>1776583</v>
      </c>
      <c r="W33" s="35">
        <f>+'[1]cwksExp08'!BJ33</f>
        <v>45373</v>
      </c>
      <c r="X33" s="58">
        <f t="shared" si="6"/>
        <v>1821956</v>
      </c>
      <c r="Z33" s="36">
        <f>+'[1]cwksExp08'!BW33</f>
        <v>1803131</v>
      </c>
      <c r="AA33" s="35">
        <f>+'[1]cwksExp08'!BZ33</f>
        <v>46054</v>
      </c>
      <c r="AB33" s="58">
        <f t="shared" si="7"/>
        <v>1849185</v>
      </c>
      <c r="AD33" s="36">
        <f>+'[1]cwksExp08'!CM33</f>
        <v>2238139</v>
      </c>
      <c r="AE33" s="35">
        <f>+'[1]cwksExp08'!CP33</f>
        <v>57169</v>
      </c>
      <c r="AF33" s="58">
        <f t="shared" si="8"/>
        <v>2295308</v>
      </c>
      <c r="AH33" s="36">
        <f>+'[1]cwksExp08'!DC33</f>
        <v>2573552</v>
      </c>
      <c r="AI33" s="35">
        <f>+'[1]cwksExp08'!DF33</f>
        <v>65742</v>
      </c>
      <c r="AJ33" s="58">
        <f t="shared" si="9"/>
        <v>2639294</v>
      </c>
      <c r="AL33" s="36">
        <f>+'[1]cwksExp08'!DS33</f>
        <v>2603920</v>
      </c>
      <c r="AM33" s="35">
        <f>+'[1]cwksExp08'!DV33</f>
        <v>66510</v>
      </c>
      <c r="AN33" s="58">
        <f t="shared" si="10"/>
        <v>2670430</v>
      </c>
      <c r="AP33" s="36">
        <f>+'[1]cwksExp08'!EI33</f>
        <v>2616612</v>
      </c>
      <c r="AQ33" s="35">
        <f>+'[1]cwksExp08'!EL33</f>
        <v>66833</v>
      </c>
      <c r="AR33" s="58">
        <f t="shared" si="11"/>
        <v>2683445</v>
      </c>
      <c r="AT33" s="36">
        <f>+'[1]cwksExp08'!EY33</f>
        <v>2577454</v>
      </c>
      <c r="AU33" s="35">
        <f>+'[1]cwksExp08'!FB33</f>
        <v>65829</v>
      </c>
      <c r="AV33" s="58">
        <f t="shared" si="12"/>
        <v>2643283</v>
      </c>
      <c r="AX33" s="36">
        <f>+'[1]cwksExp08'!FO33</f>
        <v>2406043</v>
      </c>
      <c r="AY33" s="35">
        <f>+'[1]cwksExp08'!FR33</f>
        <v>61446</v>
      </c>
      <c r="AZ33" s="58">
        <f t="shared" si="13"/>
        <v>2467489</v>
      </c>
      <c r="BB33" s="36">
        <f>+'[1]cwksExp08'!GE33</f>
        <v>2179914</v>
      </c>
      <c r="BC33" s="35">
        <f>+'[1]cwksExp08'!GH33</f>
        <v>55672</v>
      </c>
      <c r="BD33" s="58">
        <f t="shared" si="14"/>
        <v>2235586</v>
      </c>
    </row>
    <row r="34" spans="1:56" ht="13.5">
      <c r="A34" s="17" t="s">
        <v>28</v>
      </c>
      <c r="C34" s="36">
        <f t="shared" si="0"/>
        <v>3436412</v>
      </c>
      <c r="D34" s="35">
        <f t="shared" si="0"/>
        <v>87860</v>
      </c>
      <c r="E34" s="58">
        <f t="shared" si="1"/>
        <v>3524272</v>
      </c>
      <c r="G34" s="89">
        <f>+'FY 0708 EXPEND'!E35</f>
        <v>3121104</v>
      </c>
      <c r="H34" s="90">
        <f t="shared" si="2"/>
        <v>403168</v>
      </c>
      <c r="J34" s="98">
        <f>+'[1]cwksExp08'!K34</f>
        <v>251789</v>
      </c>
      <c r="K34" s="35">
        <f>+'[1]cwksExp08'!N34</f>
        <v>6441</v>
      </c>
      <c r="L34" s="58">
        <f t="shared" si="3"/>
        <v>258230</v>
      </c>
      <c r="N34" s="36">
        <f>+'[1]cwksExp08'!AA34</f>
        <v>259672</v>
      </c>
      <c r="O34" s="35">
        <f>+'[1]cwksExp08'!AD34</f>
        <v>6632</v>
      </c>
      <c r="P34" s="58">
        <f t="shared" si="4"/>
        <v>266304</v>
      </c>
      <c r="R34" s="36">
        <f>+'[1]cwksExp08'!AQ34</f>
        <v>261527</v>
      </c>
      <c r="S34" s="35">
        <f>+'[1]cwksExp08'!AT34</f>
        <v>6679</v>
      </c>
      <c r="T34" s="58">
        <f t="shared" si="5"/>
        <v>268206</v>
      </c>
      <c r="V34" s="36">
        <f>+'[1]cwksExp08'!BG34</f>
        <v>260897</v>
      </c>
      <c r="W34" s="35">
        <f>+'[1]cwksExp08'!BJ34</f>
        <v>6663</v>
      </c>
      <c r="X34" s="58">
        <f t="shared" si="6"/>
        <v>267560</v>
      </c>
      <c r="Z34" s="36">
        <f>+'[1]cwksExp08'!BW34</f>
        <v>261046</v>
      </c>
      <c r="AA34" s="35">
        <f>+'[1]cwksExp08'!BZ34</f>
        <v>6672</v>
      </c>
      <c r="AB34" s="58">
        <f t="shared" si="7"/>
        <v>267718</v>
      </c>
      <c r="AD34" s="36">
        <f>+'[1]cwksExp08'!CM34</f>
        <v>282902</v>
      </c>
      <c r="AE34" s="35">
        <f>+'[1]cwksExp08'!CP34</f>
        <v>7228</v>
      </c>
      <c r="AF34" s="58">
        <f t="shared" si="8"/>
        <v>290130</v>
      </c>
      <c r="AH34" s="36">
        <f>+'[1]cwksExp08'!DC34</f>
        <v>288794</v>
      </c>
      <c r="AI34" s="35">
        <f>+'[1]cwksExp08'!DF34</f>
        <v>7387</v>
      </c>
      <c r="AJ34" s="58">
        <f t="shared" si="9"/>
        <v>296181</v>
      </c>
      <c r="AL34" s="36">
        <f>+'[1]cwksExp08'!DS34</f>
        <v>309587</v>
      </c>
      <c r="AM34" s="35">
        <f>+'[1]cwksExp08'!DV34</f>
        <v>7920</v>
      </c>
      <c r="AN34" s="58">
        <f t="shared" si="10"/>
        <v>317507</v>
      </c>
      <c r="AP34" s="36">
        <f>+'[1]cwksExp08'!EI34</f>
        <v>322252</v>
      </c>
      <c r="AQ34" s="35">
        <f>+'[1]cwksExp08'!EL34</f>
        <v>8248</v>
      </c>
      <c r="AR34" s="58">
        <f t="shared" si="11"/>
        <v>330500</v>
      </c>
      <c r="AT34" s="36">
        <f>+'[1]cwksExp08'!EY34</f>
        <v>313061</v>
      </c>
      <c r="AU34" s="35">
        <f>+'[1]cwksExp08'!FB34</f>
        <v>8013</v>
      </c>
      <c r="AV34" s="58">
        <f t="shared" si="12"/>
        <v>321074</v>
      </c>
      <c r="AX34" s="36">
        <f>+'[1]cwksExp08'!FO34</f>
        <v>305824</v>
      </c>
      <c r="AY34" s="35">
        <f>+'[1]cwksExp08'!FR34</f>
        <v>7816</v>
      </c>
      <c r="AZ34" s="58">
        <f t="shared" si="13"/>
        <v>313640</v>
      </c>
      <c r="BB34" s="36">
        <f>+'[1]cwksExp08'!GE34</f>
        <v>319061</v>
      </c>
      <c r="BC34" s="35">
        <f>+'[1]cwksExp08'!GH34</f>
        <v>8161</v>
      </c>
      <c r="BD34" s="58">
        <f t="shared" si="14"/>
        <v>327222</v>
      </c>
    </row>
    <row r="35" spans="1:56" ht="13.5">
      <c r="A35" s="17" t="s">
        <v>29</v>
      </c>
      <c r="C35" s="36">
        <f t="shared" si="0"/>
        <v>3142885</v>
      </c>
      <c r="D35" s="35">
        <f t="shared" si="0"/>
        <v>80266</v>
      </c>
      <c r="E35" s="58">
        <f t="shared" si="1"/>
        <v>3223151</v>
      </c>
      <c r="G35" s="89">
        <f>+'FY 0708 EXPEND'!E36</f>
        <v>2751854</v>
      </c>
      <c r="H35" s="90">
        <f t="shared" si="2"/>
        <v>471297</v>
      </c>
      <c r="J35" s="98">
        <f>+'[1]cwksExp08'!K35</f>
        <v>235698</v>
      </c>
      <c r="K35" s="35">
        <f>+'[1]cwksExp08'!N35</f>
        <v>6013</v>
      </c>
      <c r="L35" s="58">
        <f t="shared" si="3"/>
        <v>241711</v>
      </c>
      <c r="N35" s="36">
        <f>+'[1]cwksExp08'!AA35</f>
        <v>250257</v>
      </c>
      <c r="O35" s="35">
        <f>+'[1]cwksExp08'!AD35</f>
        <v>6391</v>
      </c>
      <c r="P35" s="58">
        <f t="shared" si="4"/>
        <v>256648</v>
      </c>
      <c r="R35" s="36">
        <f>+'[1]cwksExp08'!AQ35</f>
        <v>251628</v>
      </c>
      <c r="S35" s="35">
        <f>+'[1]cwksExp08'!AT35</f>
        <v>6427</v>
      </c>
      <c r="T35" s="58">
        <f t="shared" si="5"/>
        <v>258055</v>
      </c>
      <c r="V35" s="36">
        <f>+'[1]cwksExp08'!BG35</f>
        <v>256574</v>
      </c>
      <c r="W35" s="35">
        <f>+'[1]cwksExp08'!BJ35</f>
        <v>6553</v>
      </c>
      <c r="X35" s="58">
        <f t="shared" si="6"/>
        <v>263127</v>
      </c>
      <c r="Z35" s="36">
        <f>+'[1]cwksExp08'!BW35</f>
        <v>254777</v>
      </c>
      <c r="AA35" s="35">
        <f>+'[1]cwksExp08'!BZ35</f>
        <v>6508</v>
      </c>
      <c r="AB35" s="58">
        <f t="shared" si="7"/>
        <v>261285</v>
      </c>
      <c r="AD35" s="36">
        <f>+'[1]cwksExp08'!CM35</f>
        <v>256899</v>
      </c>
      <c r="AE35" s="35">
        <f>+'[1]cwksExp08'!CP35</f>
        <v>6561</v>
      </c>
      <c r="AF35" s="58">
        <f t="shared" si="8"/>
        <v>263460</v>
      </c>
      <c r="AH35" s="36">
        <f>+'[1]cwksExp08'!DC35</f>
        <v>261851</v>
      </c>
      <c r="AI35" s="35">
        <f>+'[1]cwksExp08'!DF35</f>
        <v>6687</v>
      </c>
      <c r="AJ35" s="58">
        <f t="shared" si="9"/>
        <v>268538</v>
      </c>
      <c r="AL35" s="36">
        <f>+'[1]cwksExp08'!DS35</f>
        <v>267444</v>
      </c>
      <c r="AM35" s="35">
        <f>+'[1]cwksExp08'!DV35</f>
        <v>6831</v>
      </c>
      <c r="AN35" s="58">
        <f t="shared" si="10"/>
        <v>274275</v>
      </c>
      <c r="AP35" s="36">
        <f>+'[1]cwksExp08'!EI35</f>
        <v>276999</v>
      </c>
      <c r="AQ35" s="35">
        <f>+'[1]cwksExp08'!EL35</f>
        <v>7075</v>
      </c>
      <c r="AR35" s="58">
        <f t="shared" si="11"/>
        <v>284074</v>
      </c>
      <c r="AT35" s="36">
        <f>+'[1]cwksExp08'!EY35</f>
        <v>276567</v>
      </c>
      <c r="AU35" s="35">
        <f>+'[1]cwksExp08'!FB35</f>
        <v>7064</v>
      </c>
      <c r="AV35" s="58">
        <f t="shared" si="12"/>
        <v>283631</v>
      </c>
      <c r="AX35" s="36">
        <f>+'[1]cwksExp08'!FO35</f>
        <v>278253</v>
      </c>
      <c r="AY35" s="35">
        <f>+'[1]cwksExp08'!FR35</f>
        <v>7107</v>
      </c>
      <c r="AZ35" s="58">
        <f t="shared" si="13"/>
        <v>285360</v>
      </c>
      <c r="BB35" s="36">
        <f>+'[1]cwksExp08'!GE35</f>
        <v>275938</v>
      </c>
      <c r="BC35" s="35">
        <f>+'[1]cwksExp08'!GH35</f>
        <v>7049</v>
      </c>
      <c r="BD35" s="58">
        <f t="shared" si="14"/>
        <v>282987</v>
      </c>
    </row>
    <row r="36" spans="1:56" ht="13.5">
      <c r="A36" s="17" t="s">
        <v>30</v>
      </c>
      <c r="C36" s="36">
        <f t="shared" si="0"/>
        <v>94045647</v>
      </c>
      <c r="D36" s="35">
        <f t="shared" si="0"/>
        <v>2403261</v>
      </c>
      <c r="E36" s="58">
        <f t="shared" si="1"/>
        <v>96448908</v>
      </c>
      <c r="G36" s="89">
        <f>+'FY 0708 EXPEND'!E37</f>
        <v>83568639</v>
      </c>
      <c r="H36" s="90">
        <f t="shared" si="2"/>
        <v>12880269</v>
      </c>
      <c r="J36" s="98">
        <f>+'[1]cwksExp08'!K36</f>
        <v>7149905</v>
      </c>
      <c r="K36" s="35">
        <f>+'[1]cwksExp08'!N36</f>
        <v>182737</v>
      </c>
      <c r="L36" s="58">
        <f t="shared" si="3"/>
        <v>7332642</v>
      </c>
      <c r="N36" s="36">
        <f>+'[1]cwksExp08'!AA36</f>
        <v>7093532</v>
      </c>
      <c r="O36" s="35">
        <f>+'[1]cwksExp08'!AD36</f>
        <v>181214</v>
      </c>
      <c r="P36" s="58">
        <f t="shared" si="4"/>
        <v>7274746</v>
      </c>
      <c r="R36" s="36">
        <f>+'[1]cwksExp08'!AQ36</f>
        <v>7244094</v>
      </c>
      <c r="S36" s="35">
        <f>+'[1]cwksExp08'!AT36</f>
        <v>185153</v>
      </c>
      <c r="T36" s="58">
        <f t="shared" si="5"/>
        <v>7429247</v>
      </c>
      <c r="V36" s="36">
        <f>+'[1]cwksExp08'!BG36</f>
        <v>7446344</v>
      </c>
      <c r="W36" s="35">
        <f>+'[1]cwksExp08'!BJ36</f>
        <v>190303</v>
      </c>
      <c r="X36" s="58">
        <f t="shared" si="6"/>
        <v>7636647</v>
      </c>
      <c r="Z36" s="36">
        <f>+'[1]cwksExp08'!BW36</f>
        <v>7530656</v>
      </c>
      <c r="AA36" s="35">
        <f>+'[1]cwksExp08'!BZ36</f>
        <v>192437</v>
      </c>
      <c r="AB36" s="58">
        <f t="shared" si="7"/>
        <v>7723093</v>
      </c>
      <c r="AD36" s="36">
        <f>+'[1]cwksExp08'!CM36</f>
        <v>7714027</v>
      </c>
      <c r="AE36" s="35">
        <f>+'[1]cwksExp08'!CP36</f>
        <v>197053</v>
      </c>
      <c r="AF36" s="58">
        <f t="shared" si="8"/>
        <v>7911080</v>
      </c>
      <c r="AH36" s="36">
        <f>+'[1]cwksExp08'!DC36</f>
        <v>7856668</v>
      </c>
      <c r="AI36" s="35">
        <f>+'[1]cwksExp08'!DF36</f>
        <v>200671</v>
      </c>
      <c r="AJ36" s="58">
        <f t="shared" si="9"/>
        <v>8057339</v>
      </c>
      <c r="AL36" s="36">
        <f>+'[1]cwksExp08'!DS36</f>
        <v>8078273</v>
      </c>
      <c r="AM36" s="35">
        <f>+'[1]cwksExp08'!DV36</f>
        <v>206400</v>
      </c>
      <c r="AN36" s="58">
        <f t="shared" si="10"/>
        <v>8284673</v>
      </c>
      <c r="AP36" s="36">
        <f>+'[1]cwksExp08'!EI36</f>
        <v>8259370</v>
      </c>
      <c r="AQ36" s="35">
        <f>+'[1]cwksExp08'!EL36</f>
        <v>211129</v>
      </c>
      <c r="AR36" s="58">
        <f t="shared" si="11"/>
        <v>8470499</v>
      </c>
      <c r="AT36" s="36">
        <f>+'[1]cwksExp08'!EY36</f>
        <v>8400024</v>
      </c>
      <c r="AU36" s="35">
        <f>+'[1]cwksExp08'!FB36</f>
        <v>214722</v>
      </c>
      <c r="AV36" s="58">
        <f t="shared" si="12"/>
        <v>8614746</v>
      </c>
      <c r="AX36" s="36">
        <f>+'[1]cwksExp08'!FO36</f>
        <v>8551737</v>
      </c>
      <c r="AY36" s="35">
        <f>+'[1]cwksExp08'!FR36</f>
        <v>218578</v>
      </c>
      <c r="AZ36" s="58">
        <f t="shared" si="13"/>
        <v>8770315</v>
      </c>
      <c r="BB36" s="36">
        <f>+'[1]cwksExp08'!GE36</f>
        <v>8721017</v>
      </c>
      <c r="BC36" s="35">
        <f>+'[1]cwksExp08'!GH36</f>
        <v>222864</v>
      </c>
      <c r="BD36" s="58">
        <f t="shared" si="14"/>
        <v>8943881</v>
      </c>
    </row>
    <row r="37" spans="1:56" ht="13.5">
      <c r="A37" s="17" t="s">
        <v>31</v>
      </c>
      <c r="C37" s="36">
        <f t="shared" si="0"/>
        <v>8019809</v>
      </c>
      <c r="D37" s="35">
        <f t="shared" si="0"/>
        <v>204808</v>
      </c>
      <c r="E37" s="58">
        <f t="shared" si="1"/>
        <v>8224617</v>
      </c>
      <c r="G37" s="89">
        <f>+'FY 0708 EXPEND'!E38</f>
        <v>7329302</v>
      </c>
      <c r="H37" s="90">
        <f t="shared" si="2"/>
        <v>895315</v>
      </c>
      <c r="J37" s="98">
        <f>+'[1]cwksExp08'!K37</f>
        <v>619977</v>
      </c>
      <c r="K37" s="35">
        <f>+'[1]cwksExp08'!N37</f>
        <v>15830</v>
      </c>
      <c r="L37" s="58">
        <f t="shared" si="3"/>
        <v>635807</v>
      </c>
      <c r="N37" s="36">
        <f>+'[1]cwksExp08'!AA37</f>
        <v>642671</v>
      </c>
      <c r="O37" s="35">
        <f>+'[1]cwksExp08'!AD37</f>
        <v>16413</v>
      </c>
      <c r="P37" s="58">
        <f t="shared" si="4"/>
        <v>659084</v>
      </c>
      <c r="R37" s="36">
        <f>+'[1]cwksExp08'!AQ37</f>
        <v>649052</v>
      </c>
      <c r="S37" s="35">
        <f>+'[1]cwksExp08'!AT37</f>
        <v>16575</v>
      </c>
      <c r="T37" s="58">
        <f t="shared" si="5"/>
        <v>665627</v>
      </c>
      <c r="V37" s="36">
        <f>+'[1]cwksExp08'!BG37</f>
        <v>665037</v>
      </c>
      <c r="W37" s="35">
        <f>+'[1]cwksExp08'!BJ37</f>
        <v>16984</v>
      </c>
      <c r="X37" s="58">
        <f t="shared" si="6"/>
        <v>682021</v>
      </c>
      <c r="Z37" s="36">
        <f>+'[1]cwksExp08'!BW37</f>
        <v>666756</v>
      </c>
      <c r="AA37" s="35">
        <f>+'[1]cwksExp08'!BZ37</f>
        <v>17026</v>
      </c>
      <c r="AB37" s="58">
        <f t="shared" si="7"/>
        <v>683782</v>
      </c>
      <c r="AD37" s="36">
        <f>+'[1]cwksExp08'!CM37</f>
        <v>677500</v>
      </c>
      <c r="AE37" s="35">
        <f>+'[1]cwksExp08'!CP37</f>
        <v>17302</v>
      </c>
      <c r="AF37" s="58">
        <f t="shared" si="8"/>
        <v>694802</v>
      </c>
      <c r="AH37" s="36">
        <f>+'[1]cwksExp08'!DC37</f>
        <v>671885</v>
      </c>
      <c r="AI37" s="35">
        <f>+'[1]cwksExp08'!DF37</f>
        <v>17159</v>
      </c>
      <c r="AJ37" s="58">
        <f t="shared" si="9"/>
        <v>689044</v>
      </c>
      <c r="AL37" s="36">
        <f>+'[1]cwksExp08'!DS37</f>
        <v>682296</v>
      </c>
      <c r="AM37" s="35">
        <f>+'[1]cwksExp08'!DV37</f>
        <v>17426</v>
      </c>
      <c r="AN37" s="58">
        <f t="shared" si="10"/>
        <v>699722</v>
      </c>
      <c r="AP37" s="36">
        <f>+'[1]cwksExp08'!EI37</f>
        <v>687265</v>
      </c>
      <c r="AQ37" s="35">
        <f>+'[1]cwksExp08'!EL37</f>
        <v>17552</v>
      </c>
      <c r="AR37" s="58">
        <f t="shared" si="11"/>
        <v>704817</v>
      </c>
      <c r="AT37" s="36">
        <f>+'[1]cwksExp08'!EY37</f>
        <v>678130</v>
      </c>
      <c r="AU37" s="35">
        <f>+'[1]cwksExp08'!FB37</f>
        <v>17318</v>
      </c>
      <c r="AV37" s="58">
        <f t="shared" si="12"/>
        <v>695448</v>
      </c>
      <c r="AX37" s="36">
        <f>+'[1]cwksExp08'!FO37</f>
        <v>679092</v>
      </c>
      <c r="AY37" s="35">
        <f>+'[1]cwksExp08'!FR37</f>
        <v>17341</v>
      </c>
      <c r="AZ37" s="58">
        <f t="shared" si="13"/>
        <v>696433</v>
      </c>
      <c r="BB37" s="36">
        <f>+'[1]cwksExp08'!GE37</f>
        <v>700148</v>
      </c>
      <c r="BC37" s="35">
        <f>+'[1]cwksExp08'!GH37</f>
        <v>17882</v>
      </c>
      <c r="BD37" s="58">
        <f t="shared" si="14"/>
        <v>718030</v>
      </c>
    </row>
    <row r="38" spans="1:56" ht="13.5">
      <c r="A38" s="17" t="s">
        <v>32</v>
      </c>
      <c r="C38" s="36">
        <f t="shared" si="0"/>
        <v>729628</v>
      </c>
      <c r="D38" s="35">
        <f t="shared" si="0"/>
        <v>18633</v>
      </c>
      <c r="E38" s="58">
        <f t="shared" si="1"/>
        <v>748261</v>
      </c>
      <c r="G38" s="89">
        <f>+'FY 0708 EXPEND'!E39</f>
        <v>759300</v>
      </c>
      <c r="H38" s="90">
        <f t="shared" si="2"/>
        <v>-11039</v>
      </c>
      <c r="J38" s="98">
        <f>+'[1]cwksExp08'!K38</f>
        <v>54767</v>
      </c>
      <c r="K38" s="35">
        <f>+'[1]cwksExp08'!N38</f>
        <v>1398</v>
      </c>
      <c r="L38" s="58">
        <f t="shared" si="3"/>
        <v>56165</v>
      </c>
      <c r="N38" s="36">
        <f>+'[1]cwksExp08'!AA38</f>
        <v>55487</v>
      </c>
      <c r="O38" s="35">
        <f>+'[1]cwksExp08'!AD38</f>
        <v>1416</v>
      </c>
      <c r="P38" s="58">
        <f t="shared" si="4"/>
        <v>56903</v>
      </c>
      <c r="R38" s="36">
        <f>+'[1]cwksExp08'!AQ38</f>
        <v>58399</v>
      </c>
      <c r="S38" s="35">
        <f>+'[1]cwksExp08'!AT38</f>
        <v>1492</v>
      </c>
      <c r="T38" s="58">
        <f t="shared" si="5"/>
        <v>59891</v>
      </c>
      <c r="V38" s="36">
        <f>+'[1]cwksExp08'!BG38</f>
        <v>60395</v>
      </c>
      <c r="W38" s="35">
        <f>+'[1]cwksExp08'!BJ38</f>
        <v>1543</v>
      </c>
      <c r="X38" s="58">
        <f t="shared" si="6"/>
        <v>61938</v>
      </c>
      <c r="Z38" s="36">
        <f>+'[1]cwksExp08'!BW38</f>
        <v>59574</v>
      </c>
      <c r="AA38" s="35">
        <f>+'[1]cwksExp08'!BZ38</f>
        <v>1521</v>
      </c>
      <c r="AB38" s="58">
        <f t="shared" si="7"/>
        <v>61095</v>
      </c>
      <c r="AD38" s="36">
        <f>+'[1]cwksExp08'!CM38</f>
        <v>60190</v>
      </c>
      <c r="AE38" s="35">
        <f>+'[1]cwksExp08'!CP38</f>
        <v>1537</v>
      </c>
      <c r="AF38" s="58">
        <f t="shared" si="8"/>
        <v>61727</v>
      </c>
      <c r="AH38" s="36">
        <f>+'[1]cwksExp08'!DC38</f>
        <v>62598</v>
      </c>
      <c r="AI38" s="35">
        <f>+'[1]cwksExp08'!DF38</f>
        <v>1598</v>
      </c>
      <c r="AJ38" s="58">
        <f t="shared" si="9"/>
        <v>64196</v>
      </c>
      <c r="AL38" s="36">
        <f>+'[1]cwksExp08'!DS38</f>
        <v>61137</v>
      </c>
      <c r="AM38" s="35">
        <f>+'[1]cwksExp08'!DV38</f>
        <v>1561</v>
      </c>
      <c r="AN38" s="58">
        <f t="shared" si="10"/>
        <v>62698</v>
      </c>
      <c r="AP38" s="36">
        <f>+'[1]cwksExp08'!EI38</f>
        <v>61959</v>
      </c>
      <c r="AQ38" s="35">
        <f>+'[1]cwksExp08'!EL38</f>
        <v>1583</v>
      </c>
      <c r="AR38" s="58">
        <f t="shared" si="11"/>
        <v>63542</v>
      </c>
      <c r="AT38" s="36">
        <f>+'[1]cwksExp08'!EY38</f>
        <v>62688</v>
      </c>
      <c r="AU38" s="35">
        <f>+'[1]cwksExp08'!FB38</f>
        <v>1601</v>
      </c>
      <c r="AV38" s="58">
        <f t="shared" si="12"/>
        <v>64289</v>
      </c>
      <c r="AX38" s="36">
        <f>+'[1]cwksExp08'!FO38</f>
        <v>64427</v>
      </c>
      <c r="AY38" s="35">
        <f>+'[1]cwksExp08'!FR38</f>
        <v>1647</v>
      </c>
      <c r="AZ38" s="58">
        <f t="shared" si="13"/>
        <v>66074</v>
      </c>
      <c r="BB38" s="36">
        <f>+'[1]cwksExp08'!GE38</f>
        <v>68007</v>
      </c>
      <c r="BC38" s="35">
        <f>+'[1]cwksExp08'!GH38</f>
        <v>1736</v>
      </c>
      <c r="BD38" s="58">
        <f t="shared" si="14"/>
        <v>69743</v>
      </c>
    </row>
    <row r="39" spans="1:56" ht="13.5">
      <c r="A39" s="17" t="s">
        <v>33</v>
      </c>
      <c r="C39" s="36">
        <f t="shared" si="0"/>
        <v>130305589</v>
      </c>
      <c r="D39" s="35">
        <f t="shared" si="0"/>
        <v>3327881</v>
      </c>
      <c r="E39" s="58">
        <f t="shared" si="1"/>
        <v>133633470</v>
      </c>
      <c r="G39" s="89">
        <f>+'FY 0708 EXPEND'!E40</f>
        <v>113871968</v>
      </c>
      <c r="H39" s="90">
        <f t="shared" si="2"/>
        <v>19761502</v>
      </c>
      <c r="J39" s="98">
        <f>+'[1]cwksExp08'!K39</f>
        <v>9846156</v>
      </c>
      <c r="K39" s="35">
        <f>+'[1]cwksExp08'!N39</f>
        <v>251464</v>
      </c>
      <c r="L39" s="58">
        <f t="shared" si="3"/>
        <v>10097620</v>
      </c>
      <c r="N39" s="36">
        <f>+'[1]cwksExp08'!AA39</f>
        <v>10174895</v>
      </c>
      <c r="O39" s="35">
        <f>+'[1]cwksExp08'!AD39</f>
        <v>259860</v>
      </c>
      <c r="P39" s="58">
        <f t="shared" si="4"/>
        <v>10434755</v>
      </c>
      <c r="R39" s="36">
        <f>+'[1]cwksExp08'!AQ39</f>
        <v>10362586</v>
      </c>
      <c r="S39" s="35">
        <f>+'[1]cwksExp08'!AT39</f>
        <v>264663</v>
      </c>
      <c r="T39" s="58">
        <f t="shared" si="5"/>
        <v>10627249</v>
      </c>
      <c r="V39" s="36">
        <f>+'[1]cwksExp08'!BG39</f>
        <v>10595444</v>
      </c>
      <c r="W39" s="35">
        <f>+'[1]cwksExp08'!BJ39</f>
        <v>270603</v>
      </c>
      <c r="X39" s="58">
        <f t="shared" si="6"/>
        <v>10866047</v>
      </c>
      <c r="Z39" s="36">
        <f>+'[1]cwksExp08'!BW39</f>
        <v>10680433</v>
      </c>
      <c r="AA39" s="35">
        <f>+'[1]cwksExp08'!BZ39</f>
        <v>272773</v>
      </c>
      <c r="AB39" s="58">
        <f t="shared" si="7"/>
        <v>10953206</v>
      </c>
      <c r="AD39" s="36">
        <f>+'[1]cwksExp08'!CM39</f>
        <v>10946177</v>
      </c>
      <c r="AE39" s="35">
        <f>+'[1]cwksExp08'!CP39</f>
        <v>279555</v>
      </c>
      <c r="AF39" s="58">
        <f t="shared" si="8"/>
        <v>11225732</v>
      </c>
      <c r="AH39" s="36">
        <f>+'[1]cwksExp08'!DC39</f>
        <v>10947794</v>
      </c>
      <c r="AI39" s="35">
        <f>+'[1]cwksExp08'!DF39</f>
        <v>279599</v>
      </c>
      <c r="AJ39" s="58">
        <f t="shared" si="9"/>
        <v>11227393</v>
      </c>
      <c r="AL39" s="36">
        <f>+'[1]cwksExp08'!DS39</f>
        <v>11073939</v>
      </c>
      <c r="AM39" s="35">
        <f>+'[1]cwksExp08'!DV39</f>
        <v>282813</v>
      </c>
      <c r="AN39" s="58">
        <f t="shared" si="10"/>
        <v>11356752</v>
      </c>
      <c r="AP39" s="36">
        <f>+'[1]cwksExp08'!EI39</f>
        <v>11301972</v>
      </c>
      <c r="AQ39" s="35">
        <f>+'[1]cwksExp08'!EL39</f>
        <v>288644</v>
      </c>
      <c r="AR39" s="58">
        <f t="shared" si="11"/>
        <v>11590616</v>
      </c>
      <c r="AT39" s="36">
        <f>+'[1]cwksExp08'!EY39</f>
        <v>11323730</v>
      </c>
      <c r="AU39" s="35">
        <f>+'[1]cwksExp08'!FB39</f>
        <v>289187</v>
      </c>
      <c r="AV39" s="58">
        <f t="shared" si="12"/>
        <v>11612917</v>
      </c>
      <c r="AX39" s="36">
        <f>+'[1]cwksExp08'!FO39</f>
        <v>11294708</v>
      </c>
      <c r="AY39" s="35">
        <f>+'[1]cwksExp08'!FR39</f>
        <v>288436</v>
      </c>
      <c r="AZ39" s="58">
        <f t="shared" si="13"/>
        <v>11583144</v>
      </c>
      <c r="BB39" s="36">
        <f>+'[1]cwksExp08'!GE39</f>
        <v>11757755</v>
      </c>
      <c r="BC39" s="35">
        <f>+'[1]cwksExp08'!GH39</f>
        <v>300284</v>
      </c>
      <c r="BD39" s="58">
        <f t="shared" si="14"/>
        <v>12058039</v>
      </c>
    </row>
    <row r="40" spans="1:56" ht="13.5">
      <c r="A40" s="17" t="s">
        <v>34</v>
      </c>
      <c r="C40" s="36">
        <f t="shared" si="0"/>
        <v>123719336</v>
      </c>
      <c r="D40" s="35">
        <f t="shared" si="0"/>
        <v>3159611</v>
      </c>
      <c r="E40" s="58">
        <f t="shared" si="1"/>
        <v>126878947</v>
      </c>
      <c r="G40" s="89">
        <f>+'FY 0708 EXPEND'!E41</f>
        <v>117166894</v>
      </c>
      <c r="H40" s="90">
        <f t="shared" si="2"/>
        <v>9712053</v>
      </c>
      <c r="J40" s="98">
        <f>+'[1]cwksExp08'!K40</f>
        <v>9931477</v>
      </c>
      <c r="K40" s="35">
        <f>+'[1]cwksExp08'!N40</f>
        <v>253632</v>
      </c>
      <c r="L40" s="58">
        <f t="shared" si="3"/>
        <v>10185109</v>
      </c>
      <c r="N40" s="36">
        <f>+'[1]cwksExp08'!AA40</f>
        <v>10087319</v>
      </c>
      <c r="O40" s="35">
        <f>+'[1]cwksExp08'!AD40</f>
        <v>257620</v>
      </c>
      <c r="P40" s="58">
        <f t="shared" si="4"/>
        <v>10344939</v>
      </c>
      <c r="R40" s="36">
        <f>+'[1]cwksExp08'!AQ40</f>
        <v>10195439</v>
      </c>
      <c r="S40" s="35">
        <f>+'[1]cwksExp08'!AT40</f>
        <v>260384</v>
      </c>
      <c r="T40" s="58">
        <f t="shared" si="5"/>
        <v>10455823</v>
      </c>
      <c r="V40" s="36">
        <f>+'[1]cwksExp08'!BG40</f>
        <v>10136418</v>
      </c>
      <c r="W40" s="35">
        <f>+'[1]cwksExp08'!BJ40</f>
        <v>258875</v>
      </c>
      <c r="X40" s="58">
        <f t="shared" si="6"/>
        <v>10395293</v>
      </c>
      <c r="Z40" s="36">
        <f>+'[1]cwksExp08'!BW40</f>
        <v>10191720</v>
      </c>
      <c r="AA40" s="35">
        <f>+'[1]cwksExp08'!BZ40</f>
        <v>260286</v>
      </c>
      <c r="AB40" s="58">
        <f t="shared" si="7"/>
        <v>10452006</v>
      </c>
      <c r="AD40" s="36">
        <f>+'[1]cwksExp08'!CM40</f>
        <v>10309650</v>
      </c>
      <c r="AE40" s="35">
        <f>+'[1]cwksExp08'!CP40</f>
        <v>263296</v>
      </c>
      <c r="AF40" s="58">
        <f t="shared" si="8"/>
        <v>10572946</v>
      </c>
      <c r="AH40" s="36">
        <f>+'[1]cwksExp08'!DC40</f>
        <v>10299605</v>
      </c>
      <c r="AI40" s="35">
        <f>+'[1]cwksExp08'!DF40</f>
        <v>263034</v>
      </c>
      <c r="AJ40" s="58">
        <f t="shared" si="9"/>
        <v>10562639</v>
      </c>
      <c r="AL40" s="36">
        <f>+'[1]cwksExp08'!DS40</f>
        <v>10370471</v>
      </c>
      <c r="AM40" s="35">
        <f>+'[1]cwksExp08'!DV40</f>
        <v>264846</v>
      </c>
      <c r="AN40" s="58">
        <f t="shared" si="10"/>
        <v>10635317</v>
      </c>
      <c r="AP40" s="36">
        <f>+'[1]cwksExp08'!EI40</f>
        <v>10541751</v>
      </c>
      <c r="AQ40" s="35">
        <f>+'[1]cwksExp08'!EL40</f>
        <v>269221</v>
      </c>
      <c r="AR40" s="58">
        <f t="shared" si="11"/>
        <v>10810972</v>
      </c>
      <c r="AT40" s="36">
        <f>+'[1]cwksExp08'!EY40</f>
        <v>10453939</v>
      </c>
      <c r="AU40" s="35">
        <f>+'[1]cwksExp08'!FB40</f>
        <v>266968</v>
      </c>
      <c r="AV40" s="58">
        <f t="shared" si="12"/>
        <v>10720907</v>
      </c>
      <c r="AX40" s="36">
        <f>+'[1]cwksExp08'!FO40</f>
        <v>10537073</v>
      </c>
      <c r="AY40" s="35">
        <f>+'[1]cwksExp08'!FR40</f>
        <v>269097</v>
      </c>
      <c r="AZ40" s="58">
        <f t="shared" si="13"/>
        <v>10806170</v>
      </c>
      <c r="BB40" s="36">
        <f>+'[1]cwksExp08'!GE40</f>
        <v>10664474</v>
      </c>
      <c r="BC40" s="35">
        <f>+'[1]cwksExp08'!GH40</f>
        <v>272352</v>
      </c>
      <c r="BD40" s="58">
        <f t="shared" si="14"/>
        <v>10936826</v>
      </c>
    </row>
    <row r="41" spans="1:56" ht="13.5">
      <c r="A41" s="17" t="s">
        <v>35</v>
      </c>
      <c r="C41" s="36">
        <f t="shared" si="0"/>
        <v>3612653</v>
      </c>
      <c r="D41" s="35">
        <f t="shared" si="0"/>
        <v>92262</v>
      </c>
      <c r="E41" s="58">
        <f t="shared" si="1"/>
        <v>3704915</v>
      </c>
      <c r="G41" s="89">
        <f>+'FY 0708 EXPEND'!E42</f>
        <v>3278398</v>
      </c>
      <c r="H41" s="90">
        <f t="shared" si="2"/>
        <v>426517</v>
      </c>
      <c r="J41" s="98">
        <f>+'[1]cwksExp08'!K41</f>
        <v>275134</v>
      </c>
      <c r="K41" s="35">
        <f>+'[1]cwksExp08'!N41</f>
        <v>7026</v>
      </c>
      <c r="L41" s="58">
        <f t="shared" si="3"/>
        <v>282160</v>
      </c>
      <c r="N41" s="36">
        <f>+'[1]cwksExp08'!AA41</f>
        <v>280353</v>
      </c>
      <c r="O41" s="35">
        <f>+'[1]cwksExp08'!AD41</f>
        <v>7159</v>
      </c>
      <c r="P41" s="58">
        <f t="shared" si="4"/>
        <v>287512</v>
      </c>
      <c r="R41" s="36">
        <f>+'[1]cwksExp08'!AQ41</f>
        <v>275609</v>
      </c>
      <c r="S41" s="35">
        <f>+'[1]cwksExp08'!AT41</f>
        <v>7038</v>
      </c>
      <c r="T41" s="58">
        <f t="shared" si="5"/>
        <v>282647</v>
      </c>
      <c r="V41" s="36">
        <f>+'[1]cwksExp08'!BG41</f>
        <v>288253</v>
      </c>
      <c r="W41" s="35">
        <f>+'[1]cwksExp08'!BJ41</f>
        <v>7363</v>
      </c>
      <c r="X41" s="58">
        <f t="shared" si="6"/>
        <v>295616</v>
      </c>
      <c r="Z41" s="36">
        <f>+'[1]cwksExp08'!BW41</f>
        <v>282926</v>
      </c>
      <c r="AA41" s="35">
        <f>+'[1]cwksExp08'!BZ41</f>
        <v>7227</v>
      </c>
      <c r="AB41" s="58">
        <f t="shared" si="7"/>
        <v>290153</v>
      </c>
      <c r="AD41" s="36">
        <f>+'[1]cwksExp08'!CM41</f>
        <v>299180</v>
      </c>
      <c r="AE41" s="35">
        <f>+'[1]cwksExp08'!CP41</f>
        <v>7642</v>
      </c>
      <c r="AF41" s="58">
        <f t="shared" si="8"/>
        <v>306822</v>
      </c>
      <c r="AH41" s="36">
        <f>+'[1]cwksExp08'!DC41</f>
        <v>302834</v>
      </c>
      <c r="AI41" s="35">
        <f>+'[1]cwksExp08'!DF41</f>
        <v>7734</v>
      </c>
      <c r="AJ41" s="58">
        <f t="shared" si="9"/>
        <v>310568</v>
      </c>
      <c r="AL41" s="36">
        <f>+'[1]cwksExp08'!DS41</f>
        <v>328694</v>
      </c>
      <c r="AM41" s="35">
        <f>+'[1]cwksExp08'!DV41</f>
        <v>8397</v>
      </c>
      <c r="AN41" s="58">
        <f t="shared" si="10"/>
        <v>337091</v>
      </c>
      <c r="AP41" s="36">
        <f>+'[1]cwksExp08'!EI41</f>
        <v>323200</v>
      </c>
      <c r="AQ41" s="35">
        <f>+'[1]cwksExp08'!EL41</f>
        <v>8248</v>
      </c>
      <c r="AR41" s="58">
        <f t="shared" si="11"/>
        <v>331448</v>
      </c>
      <c r="AT41" s="36">
        <f>+'[1]cwksExp08'!EY41</f>
        <v>312028</v>
      </c>
      <c r="AU41" s="35">
        <f>+'[1]cwksExp08'!FB41</f>
        <v>7969</v>
      </c>
      <c r="AV41" s="58">
        <f t="shared" si="12"/>
        <v>319997</v>
      </c>
      <c r="AX41" s="36">
        <f>+'[1]cwksExp08'!FO41</f>
        <v>320267</v>
      </c>
      <c r="AY41" s="35">
        <f>+'[1]cwksExp08'!FR41</f>
        <v>8179</v>
      </c>
      <c r="AZ41" s="58">
        <f t="shared" si="13"/>
        <v>328446</v>
      </c>
      <c r="BB41" s="36">
        <f>+'[1]cwksExp08'!GE41</f>
        <v>324175</v>
      </c>
      <c r="BC41" s="35">
        <f>+'[1]cwksExp08'!GH41</f>
        <v>8280</v>
      </c>
      <c r="BD41" s="58">
        <f t="shared" si="14"/>
        <v>332455</v>
      </c>
    </row>
    <row r="42" spans="1:56" ht="13.5">
      <c r="A42" s="17" t="s">
        <v>36</v>
      </c>
      <c r="C42" s="36">
        <f t="shared" si="0"/>
        <v>185262148</v>
      </c>
      <c r="D42" s="35">
        <f t="shared" si="0"/>
        <v>4731378</v>
      </c>
      <c r="E42" s="58">
        <f t="shared" si="1"/>
        <v>189993526</v>
      </c>
      <c r="G42" s="89">
        <f>+'FY 0708 EXPEND'!E43</f>
        <v>166985907</v>
      </c>
      <c r="H42" s="90">
        <f t="shared" si="2"/>
        <v>23007619</v>
      </c>
      <c r="J42" s="98">
        <f>+'[1]cwksExp08'!K42</f>
        <v>14111263</v>
      </c>
      <c r="K42" s="35">
        <f>+'[1]cwksExp08'!N42</f>
        <v>360405</v>
      </c>
      <c r="L42" s="58">
        <f t="shared" si="3"/>
        <v>14471668</v>
      </c>
      <c r="N42" s="36">
        <f>+'[1]cwksExp08'!AA42</f>
        <v>14542842</v>
      </c>
      <c r="O42" s="35">
        <f>+'[1]cwksExp08'!AD42</f>
        <v>371415</v>
      </c>
      <c r="P42" s="58">
        <f t="shared" si="4"/>
        <v>14914257</v>
      </c>
      <c r="R42" s="36">
        <f>+'[1]cwksExp08'!AQ42</f>
        <v>14706897</v>
      </c>
      <c r="S42" s="35">
        <f>+'[1]cwksExp08'!AT42</f>
        <v>375606</v>
      </c>
      <c r="T42" s="58">
        <f t="shared" si="5"/>
        <v>15082503</v>
      </c>
      <c r="V42" s="36">
        <f>+'[1]cwksExp08'!BG42</f>
        <v>15038581</v>
      </c>
      <c r="W42" s="35">
        <f>+'[1]cwksExp08'!BJ42</f>
        <v>384077</v>
      </c>
      <c r="X42" s="58">
        <f t="shared" si="6"/>
        <v>15422658</v>
      </c>
      <c r="Z42" s="36">
        <f>+'[1]cwksExp08'!BW42</f>
        <v>15438708</v>
      </c>
      <c r="AA42" s="35">
        <f>+'[1]cwksExp08'!BZ42</f>
        <v>394288</v>
      </c>
      <c r="AB42" s="58">
        <f t="shared" si="7"/>
        <v>15832996</v>
      </c>
      <c r="AD42" s="36">
        <f>+'[1]cwksExp08'!CM42</f>
        <v>15720229</v>
      </c>
      <c r="AE42" s="35">
        <f>+'[1]cwksExp08'!CP42</f>
        <v>401479</v>
      </c>
      <c r="AF42" s="58">
        <f t="shared" si="8"/>
        <v>16121708</v>
      </c>
      <c r="AH42" s="36">
        <f>+'[1]cwksExp08'!DC42</f>
        <v>15671149</v>
      </c>
      <c r="AI42" s="35">
        <f>+'[1]cwksExp08'!DF42</f>
        <v>400229</v>
      </c>
      <c r="AJ42" s="58">
        <f t="shared" si="9"/>
        <v>16071378</v>
      </c>
      <c r="AL42" s="36">
        <f>+'[1]cwksExp08'!DS42</f>
        <v>15555356</v>
      </c>
      <c r="AM42" s="35">
        <f>+'[1]cwksExp08'!DV42</f>
        <v>397235</v>
      </c>
      <c r="AN42" s="58">
        <f t="shared" si="10"/>
        <v>15952591</v>
      </c>
      <c r="AP42" s="36">
        <f>+'[1]cwksExp08'!EI42</f>
        <v>15894637</v>
      </c>
      <c r="AQ42" s="35">
        <f>+'[1]cwksExp08'!EL42</f>
        <v>405917</v>
      </c>
      <c r="AR42" s="58">
        <f t="shared" si="11"/>
        <v>16300554</v>
      </c>
      <c r="AT42" s="36">
        <f>+'[1]cwksExp08'!EY42</f>
        <v>16032441</v>
      </c>
      <c r="AU42" s="35">
        <f>+'[1]cwksExp08'!FB42</f>
        <v>409442</v>
      </c>
      <c r="AV42" s="58">
        <f t="shared" si="12"/>
        <v>16441883</v>
      </c>
      <c r="AX42" s="36">
        <f>+'[1]cwksExp08'!FO42</f>
        <v>16227886</v>
      </c>
      <c r="AY42" s="35">
        <f>+'[1]cwksExp08'!FR42</f>
        <v>414441</v>
      </c>
      <c r="AZ42" s="58">
        <f t="shared" si="13"/>
        <v>16642327</v>
      </c>
      <c r="BB42" s="36">
        <f>+'[1]cwksExp08'!GE42</f>
        <v>16322159</v>
      </c>
      <c r="BC42" s="35">
        <f>+'[1]cwksExp08'!GH42</f>
        <v>416844</v>
      </c>
      <c r="BD42" s="58">
        <f t="shared" si="14"/>
        <v>16739003</v>
      </c>
    </row>
    <row r="43" spans="1:56" ht="13.5">
      <c r="A43" s="17" t="s">
        <v>37</v>
      </c>
      <c r="C43" s="36">
        <f t="shared" si="0"/>
        <v>136544446</v>
      </c>
      <c r="D43" s="35">
        <f t="shared" si="0"/>
        <v>3488357</v>
      </c>
      <c r="E43" s="58">
        <f t="shared" si="1"/>
        <v>140032803</v>
      </c>
      <c r="G43" s="89">
        <f>+'FY 0708 EXPEND'!E44</f>
        <v>131143093</v>
      </c>
      <c r="H43" s="90">
        <f t="shared" si="2"/>
        <v>8889710</v>
      </c>
      <c r="J43" s="98">
        <f>+'[1]cwksExp08'!K43</f>
        <v>10848411</v>
      </c>
      <c r="K43" s="35">
        <f>+'[1]cwksExp08'!N43</f>
        <v>277136</v>
      </c>
      <c r="L43" s="58">
        <f t="shared" si="3"/>
        <v>11125547</v>
      </c>
      <c r="N43" s="36">
        <f>+'[1]cwksExp08'!AA43</f>
        <v>10908821</v>
      </c>
      <c r="O43" s="35">
        <f>+'[1]cwksExp08'!AD43</f>
        <v>278681</v>
      </c>
      <c r="P43" s="58">
        <f t="shared" si="4"/>
        <v>11187502</v>
      </c>
      <c r="R43" s="36">
        <f>+'[1]cwksExp08'!AQ43</f>
        <v>10960042</v>
      </c>
      <c r="S43" s="35">
        <f>+'[1]cwksExp08'!AT43</f>
        <v>279992</v>
      </c>
      <c r="T43" s="58">
        <f t="shared" si="5"/>
        <v>11240034</v>
      </c>
      <c r="V43" s="36">
        <f>+'[1]cwksExp08'!BG43</f>
        <v>11198949</v>
      </c>
      <c r="W43" s="35">
        <f>+'[1]cwksExp08'!BJ43</f>
        <v>286107</v>
      </c>
      <c r="X43" s="58">
        <f t="shared" si="6"/>
        <v>11485056</v>
      </c>
      <c r="Z43" s="36">
        <f>+'[1]cwksExp08'!BW43</f>
        <v>11081085</v>
      </c>
      <c r="AA43" s="35">
        <f>+'[1]cwksExp08'!BZ43</f>
        <v>283092</v>
      </c>
      <c r="AB43" s="58">
        <f t="shared" si="7"/>
        <v>11364177</v>
      </c>
      <c r="AD43" s="36">
        <f>+'[1]cwksExp08'!CM43</f>
        <v>11369930</v>
      </c>
      <c r="AE43" s="35">
        <f>+'[1]cwksExp08'!CP43</f>
        <v>290485</v>
      </c>
      <c r="AF43" s="58">
        <f t="shared" si="8"/>
        <v>11660415</v>
      </c>
      <c r="AH43" s="36">
        <f>+'[1]cwksExp08'!DC43</f>
        <v>11494530</v>
      </c>
      <c r="AI43" s="35">
        <f>+'[1]cwksExp08'!DF43</f>
        <v>293668</v>
      </c>
      <c r="AJ43" s="58">
        <f t="shared" si="9"/>
        <v>11788198</v>
      </c>
      <c r="AL43" s="36">
        <f>+'[1]cwksExp08'!DS43</f>
        <v>11389530</v>
      </c>
      <c r="AM43" s="35">
        <f>+'[1]cwksExp08'!DV43</f>
        <v>290970</v>
      </c>
      <c r="AN43" s="58">
        <f t="shared" si="10"/>
        <v>11680500</v>
      </c>
      <c r="AP43" s="36">
        <f>+'[1]cwksExp08'!EI43</f>
        <v>11692304</v>
      </c>
      <c r="AQ43" s="35">
        <f>+'[1]cwksExp08'!EL43</f>
        <v>298718</v>
      </c>
      <c r="AR43" s="58">
        <f t="shared" si="11"/>
        <v>11991022</v>
      </c>
      <c r="AT43" s="36">
        <f>+'[1]cwksExp08'!EY43</f>
        <v>11766507</v>
      </c>
      <c r="AU43" s="35">
        <f>+'[1]cwksExp08'!FB43</f>
        <v>300611</v>
      </c>
      <c r="AV43" s="58">
        <f t="shared" si="12"/>
        <v>12067118</v>
      </c>
      <c r="AX43" s="36">
        <f>+'[1]cwksExp08'!FO43</f>
        <v>11759191</v>
      </c>
      <c r="AY43" s="35">
        <f>+'[1]cwksExp08'!FR43</f>
        <v>300410</v>
      </c>
      <c r="AZ43" s="58">
        <f t="shared" si="13"/>
        <v>12059601</v>
      </c>
      <c r="BB43" s="36">
        <f>+'[1]cwksExp08'!GE43</f>
        <v>12075146</v>
      </c>
      <c r="BC43" s="35">
        <f>+'[1]cwksExp08'!GH43</f>
        <v>308487</v>
      </c>
      <c r="BD43" s="58">
        <f t="shared" si="14"/>
        <v>12383633</v>
      </c>
    </row>
    <row r="44" spans="1:56" ht="13.5">
      <c r="A44" s="17" t="s">
        <v>38</v>
      </c>
      <c r="C44" s="36">
        <f t="shared" si="0"/>
        <v>19833742</v>
      </c>
      <c r="D44" s="35">
        <f t="shared" si="0"/>
        <v>506513</v>
      </c>
      <c r="E44" s="58">
        <f t="shared" si="1"/>
        <v>20340255</v>
      </c>
      <c r="G44" s="89">
        <f>+'FY 0708 EXPEND'!E45</f>
        <v>20076241</v>
      </c>
      <c r="H44" s="90">
        <f t="shared" si="2"/>
        <v>264014</v>
      </c>
      <c r="J44" s="98">
        <f>+'[1]cwksExp08'!K44</f>
        <v>1603687</v>
      </c>
      <c r="K44" s="35">
        <f>+'[1]cwksExp08'!N44</f>
        <v>40955</v>
      </c>
      <c r="L44" s="58">
        <f t="shared" si="3"/>
        <v>1644642</v>
      </c>
      <c r="N44" s="36">
        <f>+'[1]cwksExp08'!AA44</f>
        <v>1593822</v>
      </c>
      <c r="O44" s="35">
        <f>+'[1]cwksExp08'!AD44</f>
        <v>40702</v>
      </c>
      <c r="P44" s="58">
        <f t="shared" si="4"/>
        <v>1634524</v>
      </c>
      <c r="R44" s="36">
        <f>+'[1]cwksExp08'!AQ44</f>
        <v>1620478</v>
      </c>
      <c r="S44" s="35">
        <f>+'[1]cwksExp08'!AT44</f>
        <v>41385</v>
      </c>
      <c r="T44" s="58">
        <f t="shared" si="5"/>
        <v>1661863</v>
      </c>
      <c r="V44" s="36">
        <f>+'[1]cwksExp08'!BG44</f>
        <v>1659792</v>
      </c>
      <c r="W44" s="35">
        <f>+'[1]cwksExp08'!BJ44</f>
        <v>42390</v>
      </c>
      <c r="X44" s="58">
        <f t="shared" si="6"/>
        <v>1702182</v>
      </c>
      <c r="Z44" s="36">
        <f>+'[1]cwksExp08'!BW44</f>
        <v>1611265</v>
      </c>
      <c r="AA44" s="35">
        <f>+'[1]cwksExp08'!BZ44</f>
        <v>41146</v>
      </c>
      <c r="AB44" s="58">
        <f t="shared" si="7"/>
        <v>1652411</v>
      </c>
      <c r="AD44" s="36">
        <f>+'[1]cwksExp08'!CM44</f>
        <v>1651245</v>
      </c>
      <c r="AE44" s="35">
        <f>+'[1]cwksExp08'!CP44</f>
        <v>42170</v>
      </c>
      <c r="AF44" s="58">
        <f t="shared" si="8"/>
        <v>1693415</v>
      </c>
      <c r="AH44" s="36">
        <f>+'[1]cwksExp08'!DC44</f>
        <v>1641664</v>
      </c>
      <c r="AI44" s="35">
        <f>+'[1]cwksExp08'!DF44</f>
        <v>41924</v>
      </c>
      <c r="AJ44" s="58">
        <f t="shared" si="9"/>
        <v>1683588</v>
      </c>
      <c r="AL44" s="36">
        <f>+'[1]cwksExp08'!DS44</f>
        <v>1628254</v>
      </c>
      <c r="AM44" s="35">
        <f>+'[1]cwksExp08'!DV44</f>
        <v>41581</v>
      </c>
      <c r="AN44" s="58">
        <f t="shared" si="10"/>
        <v>1669835</v>
      </c>
      <c r="AP44" s="36">
        <f>+'[1]cwksExp08'!EI44</f>
        <v>1676648</v>
      </c>
      <c r="AQ44" s="35">
        <f>+'[1]cwksExp08'!EL44</f>
        <v>42818</v>
      </c>
      <c r="AR44" s="58">
        <f t="shared" si="11"/>
        <v>1719466</v>
      </c>
      <c r="AT44" s="36">
        <f>+'[1]cwksExp08'!EY44</f>
        <v>1681522</v>
      </c>
      <c r="AU44" s="35">
        <f>+'[1]cwksExp08'!FB44</f>
        <v>42941</v>
      </c>
      <c r="AV44" s="58">
        <f t="shared" si="12"/>
        <v>1724463</v>
      </c>
      <c r="AX44" s="36">
        <f>+'[1]cwksExp08'!FO44</f>
        <v>1732062</v>
      </c>
      <c r="AY44" s="35">
        <f>+'[1]cwksExp08'!FR44</f>
        <v>44235</v>
      </c>
      <c r="AZ44" s="58">
        <f t="shared" si="13"/>
        <v>1776297</v>
      </c>
      <c r="BB44" s="36">
        <f>+'[1]cwksExp08'!GE44</f>
        <v>1733303</v>
      </c>
      <c r="BC44" s="35">
        <f>+'[1]cwksExp08'!GH44</f>
        <v>44266</v>
      </c>
      <c r="BD44" s="58">
        <f t="shared" si="14"/>
        <v>1777569</v>
      </c>
    </row>
    <row r="45" spans="1:56" ht="13.5">
      <c r="A45" s="17" t="s">
        <v>39</v>
      </c>
      <c r="C45" s="36">
        <f t="shared" si="0"/>
        <v>71725313</v>
      </c>
      <c r="D45" s="35">
        <f t="shared" si="0"/>
        <v>1831543</v>
      </c>
      <c r="E45" s="58">
        <f t="shared" si="1"/>
        <v>73556856</v>
      </c>
      <c r="G45" s="89">
        <f>+'FY 0708 EXPEND'!E46</f>
        <v>71178844</v>
      </c>
      <c r="H45" s="90">
        <f t="shared" si="2"/>
        <v>2378012</v>
      </c>
      <c r="J45" s="98">
        <f>+'[1]cwksExp08'!K45</f>
        <v>5817320</v>
      </c>
      <c r="K45" s="35">
        <f>+'[1]cwksExp08'!N45</f>
        <v>148553</v>
      </c>
      <c r="L45" s="58">
        <f t="shared" si="3"/>
        <v>5965873</v>
      </c>
      <c r="N45" s="36">
        <f>+'[1]cwksExp08'!AA45</f>
        <v>5864156</v>
      </c>
      <c r="O45" s="35">
        <f>+'[1]cwksExp08'!AD45</f>
        <v>149747</v>
      </c>
      <c r="P45" s="58">
        <f t="shared" si="4"/>
        <v>6013903</v>
      </c>
      <c r="R45" s="36">
        <f>+'[1]cwksExp08'!AQ45</f>
        <v>5859310</v>
      </c>
      <c r="S45" s="35">
        <f>+'[1]cwksExp08'!AT45</f>
        <v>149620</v>
      </c>
      <c r="T45" s="58">
        <f t="shared" si="5"/>
        <v>6008930</v>
      </c>
      <c r="V45" s="36">
        <f>+'[1]cwksExp08'!BG45</f>
        <v>5851202</v>
      </c>
      <c r="W45" s="35">
        <f>+'[1]cwksExp08'!BJ45</f>
        <v>149409</v>
      </c>
      <c r="X45" s="58">
        <f t="shared" si="6"/>
        <v>6000611</v>
      </c>
      <c r="Z45" s="36">
        <f>+'[1]cwksExp08'!BW45</f>
        <v>5812870</v>
      </c>
      <c r="AA45" s="35">
        <f>+'[1]cwksExp08'!BZ45</f>
        <v>148440</v>
      </c>
      <c r="AB45" s="58">
        <f t="shared" si="7"/>
        <v>5961310</v>
      </c>
      <c r="AD45" s="36">
        <f>+'[1]cwksExp08'!CM45</f>
        <v>5983367</v>
      </c>
      <c r="AE45" s="35">
        <f>+'[1]cwksExp08'!CP45</f>
        <v>152784</v>
      </c>
      <c r="AF45" s="58">
        <f t="shared" si="8"/>
        <v>6136151</v>
      </c>
      <c r="AH45" s="36">
        <f>+'[1]cwksExp08'!DC45</f>
        <v>5979780</v>
      </c>
      <c r="AI45" s="35">
        <f>+'[1]cwksExp08'!DF45</f>
        <v>152710</v>
      </c>
      <c r="AJ45" s="58">
        <f t="shared" si="9"/>
        <v>6132490</v>
      </c>
      <c r="AL45" s="36">
        <f>+'[1]cwksExp08'!DS45</f>
        <v>6005665</v>
      </c>
      <c r="AM45" s="35">
        <f>+'[1]cwksExp08'!DV45</f>
        <v>153348</v>
      </c>
      <c r="AN45" s="58">
        <f t="shared" si="10"/>
        <v>6159013</v>
      </c>
      <c r="AP45" s="36">
        <f>+'[1]cwksExp08'!EI45</f>
        <v>6162118</v>
      </c>
      <c r="AQ45" s="35">
        <f>+'[1]cwksExp08'!EL45</f>
        <v>157352</v>
      </c>
      <c r="AR45" s="58">
        <f t="shared" si="11"/>
        <v>6319470</v>
      </c>
      <c r="AT45" s="36">
        <f>+'[1]cwksExp08'!EY45</f>
        <v>6159327</v>
      </c>
      <c r="AU45" s="35">
        <f>+'[1]cwksExp08'!FB45</f>
        <v>157280</v>
      </c>
      <c r="AV45" s="58">
        <f t="shared" si="12"/>
        <v>6316607</v>
      </c>
      <c r="AX45" s="36">
        <f>+'[1]cwksExp08'!FO45</f>
        <v>6117056</v>
      </c>
      <c r="AY45" s="35">
        <f>+'[1]cwksExp08'!FR45</f>
        <v>156197</v>
      </c>
      <c r="AZ45" s="58">
        <f t="shared" si="13"/>
        <v>6273253</v>
      </c>
      <c r="BB45" s="36">
        <f>+'[1]cwksExp08'!GE45</f>
        <v>6113142</v>
      </c>
      <c r="BC45" s="35">
        <f>+'[1]cwksExp08'!GH45</f>
        <v>156103</v>
      </c>
      <c r="BD45" s="58">
        <f t="shared" si="14"/>
        <v>6269245</v>
      </c>
    </row>
    <row r="46" spans="1:56" ht="13.5">
      <c r="A46" s="17" t="s">
        <v>40</v>
      </c>
      <c r="C46" s="36">
        <f t="shared" si="0"/>
        <v>9906114</v>
      </c>
      <c r="D46" s="35">
        <f t="shared" si="0"/>
        <v>252987</v>
      </c>
      <c r="E46" s="58">
        <f t="shared" si="1"/>
        <v>10159101</v>
      </c>
      <c r="G46" s="89">
        <f>+'FY 0708 EXPEND'!E47</f>
        <v>9380713</v>
      </c>
      <c r="H46" s="90">
        <f t="shared" si="2"/>
        <v>778388</v>
      </c>
      <c r="J46" s="98">
        <f>+'[1]cwksExp08'!K46</f>
        <v>787292</v>
      </c>
      <c r="K46" s="35">
        <f>+'[1]cwksExp08'!N46</f>
        <v>20106</v>
      </c>
      <c r="L46" s="58">
        <f t="shared" si="3"/>
        <v>807398</v>
      </c>
      <c r="N46" s="36">
        <f>+'[1]cwksExp08'!AA46</f>
        <v>777998</v>
      </c>
      <c r="O46" s="35">
        <f>+'[1]cwksExp08'!AD46</f>
        <v>19868</v>
      </c>
      <c r="P46" s="58">
        <f t="shared" si="4"/>
        <v>797866</v>
      </c>
      <c r="R46" s="36">
        <f>+'[1]cwksExp08'!AQ46</f>
        <v>766011</v>
      </c>
      <c r="S46" s="35">
        <f>+'[1]cwksExp08'!AT46</f>
        <v>19560</v>
      </c>
      <c r="T46" s="58">
        <f t="shared" si="5"/>
        <v>785571</v>
      </c>
      <c r="V46" s="36">
        <f>+'[1]cwksExp08'!BG46</f>
        <v>794740</v>
      </c>
      <c r="W46" s="35">
        <f>+'[1]cwksExp08'!BJ46</f>
        <v>20298</v>
      </c>
      <c r="X46" s="58">
        <f t="shared" si="6"/>
        <v>815038</v>
      </c>
      <c r="Z46" s="36">
        <f>+'[1]cwksExp08'!BW46</f>
        <v>805111</v>
      </c>
      <c r="AA46" s="35">
        <f>+'[1]cwksExp08'!BZ46</f>
        <v>20562</v>
      </c>
      <c r="AB46" s="58">
        <f t="shared" si="7"/>
        <v>825673</v>
      </c>
      <c r="AD46" s="36">
        <f>+'[1]cwksExp08'!CM46</f>
        <v>833326</v>
      </c>
      <c r="AE46" s="35">
        <f>+'[1]cwksExp08'!CP46</f>
        <v>21281</v>
      </c>
      <c r="AF46" s="58">
        <f t="shared" si="8"/>
        <v>854607</v>
      </c>
      <c r="AH46" s="36">
        <f>+'[1]cwksExp08'!DC46</f>
        <v>837870</v>
      </c>
      <c r="AI46" s="35">
        <f>+'[1]cwksExp08'!DF46</f>
        <v>21397</v>
      </c>
      <c r="AJ46" s="58">
        <f t="shared" si="9"/>
        <v>859267</v>
      </c>
      <c r="AL46" s="36">
        <f>+'[1]cwksExp08'!DS46</f>
        <v>834855</v>
      </c>
      <c r="AM46" s="35">
        <f>+'[1]cwksExp08'!DV46</f>
        <v>21321</v>
      </c>
      <c r="AN46" s="58">
        <f t="shared" si="10"/>
        <v>856176</v>
      </c>
      <c r="AP46" s="36">
        <f>+'[1]cwksExp08'!EI46</f>
        <v>857891</v>
      </c>
      <c r="AQ46" s="35">
        <f>+'[1]cwksExp08'!EL46</f>
        <v>21910</v>
      </c>
      <c r="AR46" s="58">
        <f t="shared" si="11"/>
        <v>879801</v>
      </c>
      <c r="AT46" s="36">
        <f>+'[1]cwksExp08'!EY46</f>
        <v>860589</v>
      </c>
      <c r="AU46" s="35">
        <f>+'[1]cwksExp08'!FB46</f>
        <v>21978</v>
      </c>
      <c r="AV46" s="58">
        <f t="shared" si="12"/>
        <v>882567</v>
      </c>
      <c r="AX46" s="36">
        <f>+'[1]cwksExp08'!FO46</f>
        <v>887704</v>
      </c>
      <c r="AY46" s="35">
        <f>+'[1]cwksExp08'!FR46</f>
        <v>22672</v>
      </c>
      <c r="AZ46" s="58">
        <f t="shared" si="13"/>
        <v>910376</v>
      </c>
      <c r="BB46" s="36">
        <f>+'[1]cwksExp08'!GE46</f>
        <v>862727</v>
      </c>
      <c r="BC46" s="35">
        <f>+'[1]cwksExp08'!GH46</f>
        <v>22034</v>
      </c>
      <c r="BD46" s="58">
        <f t="shared" si="14"/>
        <v>884761</v>
      </c>
    </row>
    <row r="47" spans="1:56" ht="13.5">
      <c r="A47" s="17" t="s">
        <v>41</v>
      </c>
      <c r="C47" s="36">
        <f t="shared" si="0"/>
        <v>12922129</v>
      </c>
      <c r="D47" s="35">
        <f t="shared" si="0"/>
        <v>330373</v>
      </c>
      <c r="E47" s="58">
        <f t="shared" si="1"/>
        <v>13252502</v>
      </c>
      <c r="G47" s="89">
        <f>+'FY 0708 EXPEND'!E48</f>
        <v>12065057</v>
      </c>
      <c r="H47" s="90">
        <f t="shared" si="2"/>
        <v>1187445</v>
      </c>
      <c r="J47" s="98">
        <f>+'[1]cwksExp08'!K47</f>
        <v>1010271</v>
      </c>
      <c r="K47" s="35">
        <f>+'[1]cwksExp08'!N47</f>
        <v>25852</v>
      </c>
      <c r="L47" s="58">
        <f t="shared" si="3"/>
        <v>1036123</v>
      </c>
      <c r="N47" s="36">
        <f>+'[1]cwksExp08'!AA47</f>
        <v>1003428</v>
      </c>
      <c r="O47" s="35">
        <f>+'[1]cwksExp08'!AD47</f>
        <v>25695</v>
      </c>
      <c r="P47" s="58">
        <f t="shared" si="4"/>
        <v>1029123</v>
      </c>
      <c r="R47" s="36">
        <f>+'[1]cwksExp08'!AQ47</f>
        <v>1023077</v>
      </c>
      <c r="S47" s="35">
        <f>+'[1]cwksExp08'!AT47</f>
        <v>26132</v>
      </c>
      <c r="T47" s="58">
        <f t="shared" si="5"/>
        <v>1049209</v>
      </c>
      <c r="V47" s="36">
        <f>+'[1]cwksExp08'!BG47</f>
        <v>1030553</v>
      </c>
      <c r="W47" s="35">
        <f>+'[1]cwksExp08'!BJ47</f>
        <v>26322</v>
      </c>
      <c r="X47" s="58">
        <f t="shared" si="6"/>
        <v>1056875</v>
      </c>
      <c r="Z47" s="36">
        <f>+'[1]cwksExp08'!BW47</f>
        <v>1040056</v>
      </c>
      <c r="AA47" s="35">
        <f>+'[1]cwksExp08'!BZ47</f>
        <v>26579</v>
      </c>
      <c r="AB47" s="58">
        <f t="shared" si="7"/>
        <v>1066635</v>
      </c>
      <c r="AD47" s="36">
        <f>+'[1]cwksExp08'!CM47</f>
        <v>1079152</v>
      </c>
      <c r="AE47" s="35">
        <f>+'[1]cwksExp08'!CP47</f>
        <v>27593</v>
      </c>
      <c r="AF47" s="58">
        <f t="shared" si="8"/>
        <v>1106745</v>
      </c>
      <c r="AH47" s="36">
        <f>+'[1]cwksExp08'!DC47</f>
        <v>1069491</v>
      </c>
      <c r="AI47" s="35">
        <f>+'[1]cwksExp08'!DF47</f>
        <v>27318</v>
      </c>
      <c r="AJ47" s="58">
        <f t="shared" si="9"/>
        <v>1096809</v>
      </c>
      <c r="AL47" s="36">
        <f>+'[1]cwksExp08'!DS47</f>
        <v>1071018</v>
      </c>
      <c r="AM47" s="35">
        <f>+'[1]cwksExp08'!DV47</f>
        <v>27355</v>
      </c>
      <c r="AN47" s="58">
        <f t="shared" si="10"/>
        <v>1098373</v>
      </c>
      <c r="AP47" s="36">
        <f>+'[1]cwksExp08'!EI47</f>
        <v>1105398</v>
      </c>
      <c r="AQ47" s="35">
        <f>+'[1]cwksExp08'!EL47</f>
        <v>28288</v>
      </c>
      <c r="AR47" s="58">
        <f t="shared" si="11"/>
        <v>1133686</v>
      </c>
      <c r="AT47" s="36">
        <f>+'[1]cwksExp08'!EY47</f>
        <v>1131044</v>
      </c>
      <c r="AU47" s="35">
        <f>+'[1]cwksExp08'!FB47</f>
        <v>28960</v>
      </c>
      <c r="AV47" s="58">
        <f t="shared" si="12"/>
        <v>1160004</v>
      </c>
      <c r="AX47" s="36">
        <f>+'[1]cwksExp08'!FO47</f>
        <v>1177644</v>
      </c>
      <c r="AY47" s="35">
        <f>+'[1]cwksExp08'!FR47</f>
        <v>30097</v>
      </c>
      <c r="AZ47" s="58">
        <f t="shared" si="13"/>
        <v>1207741</v>
      </c>
      <c r="BB47" s="36">
        <f>+'[1]cwksExp08'!GE47</f>
        <v>1180997</v>
      </c>
      <c r="BC47" s="35">
        <f>+'[1]cwksExp08'!GH47</f>
        <v>30182</v>
      </c>
      <c r="BD47" s="58">
        <f t="shared" si="14"/>
        <v>1211179</v>
      </c>
    </row>
    <row r="48" spans="1:56" ht="13.5">
      <c r="A48" s="17" t="s">
        <v>42</v>
      </c>
      <c r="C48" s="36">
        <f t="shared" si="0"/>
        <v>22882058</v>
      </c>
      <c r="D48" s="35">
        <f t="shared" si="0"/>
        <v>584445</v>
      </c>
      <c r="E48" s="58">
        <f t="shared" si="1"/>
        <v>23466503</v>
      </c>
      <c r="G48" s="89">
        <f>+'FY 0708 EXPEND'!E49</f>
        <v>21348741</v>
      </c>
      <c r="H48" s="90">
        <f t="shared" si="2"/>
        <v>2117762</v>
      </c>
      <c r="J48" s="98">
        <f>+'[1]cwksExp08'!K48</f>
        <v>1684957</v>
      </c>
      <c r="K48" s="35">
        <f>+'[1]cwksExp08'!N48</f>
        <v>43031</v>
      </c>
      <c r="L48" s="58">
        <f t="shared" si="3"/>
        <v>1727988</v>
      </c>
      <c r="N48" s="36">
        <f>+'[1]cwksExp08'!AA48</f>
        <v>1641400</v>
      </c>
      <c r="O48" s="35">
        <f>+'[1]cwksExp08'!AD48</f>
        <v>41919</v>
      </c>
      <c r="P48" s="58">
        <f t="shared" si="4"/>
        <v>1683319</v>
      </c>
      <c r="R48" s="36">
        <f>+'[1]cwksExp08'!AQ48</f>
        <v>1695813</v>
      </c>
      <c r="S48" s="35">
        <f>+'[1]cwksExp08'!AT48</f>
        <v>43313</v>
      </c>
      <c r="T48" s="58">
        <f t="shared" si="5"/>
        <v>1739126</v>
      </c>
      <c r="V48" s="36">
        <f>+'[1]cwksExp08'!BG48</f>
        <v>1755558</v>
      </c>
      <c r="W48" s="35">
        <f>+'[1]cwksExp08'!BJ48</f>
        <v>44843</v>
      </c>
      <c r="X48" s="58">
        <f t="shared" si="6"/>
        <v>1800401</v>
      </c>
      <c r="Z48" s="36">
        <f>+'[1]cwksExp08'!BW48</f>
        <v>1740844</v>
      </c>
      <c r="AA48" s="35">
        <f>+'[1]cwksExp08'!BZ48</f>
        <v>44465</v>
      </c>
      <c r="AB48" s="58">
        <f t="shared" si="7"/>
        <v>1785309</v>
      </c>
      <c r="AD48" s="36">
        <f>+'[1]cwksExp08'!CM48</f>
        <v>1899718</v>
      </c>
      <c r="AE48" s="35">
        <f>+'[1]cwksExp08'!CP48</f>
        <v>48528</v>
      </c>
      <c r="AF48" s="58">
        <f t="shared" si="8"/>
        <v>1948246</v>
      </c>
      <c r="AH48" s="36">
        <f>+'[1]cwksExp08'!DC48</f>
        <v>2000671</v>
      </c>
      <c r="AI48" s="35">
        <f>+'[1]cwksExp08'!DF48</f>
        <v>51106</v>
      </c>
      <c r="AJ48" s="58">
        <f t="shared" si="9"/>
        <v>2051777</v>
      </c>
      <c r="AL48" s="36">
        <f>+'[1]cwksExp08'!DS48</f>
        <v>2136183</v>
      </c>
      <c r="AM48" s="35">
        <f>+'[1]cwksExp08'!DV48</f>
        <v>54567</v>
      </c>
      <c r="AN48" s="58">
        <f t="shared" si="10"/>
        <v>2190750</v>
      </c>
      <c r="AP48" s="36">
        <f>+'[1]cwksExp08'!EI48</f>
        <v>2106656</v>
      </c>
      <c r="AQ48" s="35">
        <f>+'[1]cwksExp08'!EL48</f>
        <v>53803</v>
      </c>
      <c r="AR48" s="58">
        <f t="shared" si="11"/>
        <v>2160459</v>
      </c>
      <c r="AT48" s="36">
        <f>+'[1]cwksExp08'!EY48</f>
        <v>2146691</v>
      </c>
      <c r="AU48" s="35">
        <f>+'[1]cwksExp08'!FB48</f>
        <v>54830</v>
      </c>
      <c r="AV48" s="58">
        <f t="shared" si="12"/>
        <v>2201521</v>
      </c>
      <c r="AX48" s="36">
        <f>+'[1]cwksExp08'!FO48</f>
        <v>2065955</v>
      </c>
      <c r="AY48" s="35">
        <f>+'[1]cwksExp08'!FR48</f>
        <v>52763</v>
      </c>
      <c r="AZ48" s="58">
        <f t="shared" si="13"/>
        <v>2118718</v>
      </c>
      <c r="BB48" s="36">
        <f>+'[1]cwksExp08'!GE48</f>
        <v>2007612</v>
      </c>
      <c r="BC48" s="35">
        <f>+'[1]cwksExp08'!GH48</f>
        <v>51277</v>
      </c>
      <c r="BD48" s="58">
        <f t="shared" si="14"/>
        <v>2058889</v>
      </c>
    </row>
    <row r="49" spans="1:56" ht="13.5">
      <c r="A49" s="17" t="s">
        <v>43</v>
      </c>
      <c r="C49" s="36">
        <f t="shared" si="0"/>
        <v>69058287</v>
      </c>
      <c r="D49" s="35">
        <f t="shared" si="0"/>
        <v>1765553</v>
      </c>
      <c r="E49" s="58">
        <f t="shared" si="1"/>
        <v>70823840</v>
      </c>
      <c r="G49" s="89">
        <f>+'FY 0708 EXPEND'!E50</f>
        <v>67812509</v>
      </c>
      <c r="H49" s="90">
        <f t="shared" si="2"/>
        <v>3011331</v>
      </c>
      <c r="J49" s="98">
        <f>+'[1]cwksExp08'!K49</f>
        <v>5568613</v>
      </c>
      <c r="K49" s="35">
        <f>+'[1]cwksExp08'!N49</f>
        <v>142353</v>
      </c>
      <c r="L49" s="58">
        <f t="shared" si="3"/>
        <v>5710966</v>
      </c>
      <c r="N49" s="36">
        <f>+'[1]cwksExp08'!AA49</f>
        <v>5520180</v>
      </c>
      <c r="O49" s="35">
        <f>+'[1]cwksExp08'!AD49</f>
        <v>141121</v>
      </c>
      <c r="P49" s="58">
        <f t="shared" si="4"/>
        <v>5661301</v>
      </c>
      <c r="R49" s="36">
        <f>+'[1]cwksExp08'!AQ49</f>
        <v>5509898</v>
      </c>
      <c r="S49" s="35">
        <f>+'[1]cwksExp08'!AT49</f>
        <v>140987</v>
      </c>
      <c r="T49" s="58">
        <f t="shared" si="5"/>
        <v>5650885</v>
      </c>
      <c r="V49" s="36">
        <f>+'[1]cwksExp08'!BG49</f>
        <v>5600605</v>
      </c>
      <c r="W49" s="35">
        <f>+'[1]cwksExp08'!BJ49</f>
        <v>143140</v>
      </c>
      <c r="X49" s="58">
        <f t="shared" si="6"/>
        <v>5743745</v>
      </c>
      <c r="Z49" s="36">
        <f>+'[1]cwksExp08'!BW49</f>
        <v>5593499</v>
      </c>
      <c r="AA49" s="35">
        <f>+'[1]cwksExp08'!BZ49</f>
        <v>142849</v>
      </c>
      <c r="AB49" s="58">
        <f t="shared" si="7"/>
        <v>5736348</v>
      </c>
      <c r="AD49" s="36">
        <f>+'[1]cwksExp08'!CM49</f>
        <v>5687587</v>
      </c>
      <c r="AE49" s="35">
        <f>+'[1]cwksExp08'!CP49</f>
        <v>145256</v>
      </c>
      <c r="AF49" s="58">
        <f t="shared" si="8"/>
        <v>5832843</v>
      </c>
      <c r="AH49" s="36">
        <f>+'[1]cwksExp08'!DC49</f>
        <v>5693502</v>
      </c>
      <c r="AI49" s="35">
        <f>+'[1]cwksExp08'!DF49</f>
        <v>145538</v>
      </c>
      <c r="AJ49" s="58">
        <f t="shared" si="9"/>
        <v>5839040</v>
      </c>
      <c r="AL49" s="36">
        <f>+'[1]cwksExp08'!DS49</f>
        <v>5852573</v>
      </c>
      <c r="AM49" s="35">
        <f>+'[1]cwksExp08'!DV49</f>
        <v>149642</v>
      </c>
      <c r="AN49" s="58">
        <f t="shared" si="10"/>
        <v>6002215</v>
      </c>
      <c r="AP49" s="36">
        <f>+'[1]cwksExp08'!EI49</f>
        <v>5969635</v>
      </c>
      <c r="AQ49" s="35">
        <f>+'[1]cwksExp08'!EL49</f>
        <v>152558</v>
      </c>
      <c r="AR49" s="58">
        <f t="shared" si="11"/>
        <v>6122193</v>
      </c>
      <c r="AT49" s="36">
        <f>+'[1]cwksExp08'!EY49</f>
        <v>5865092</v>
      </c>
      <c r="AU49" s="35">
        <f>+'[1]cwksExp08'!FB49</f>
        <v>150039</v>
      </c>
      <c r="AV49" s="58">
        <f t="shared" si="12"/>
        <v>6015131</v>
      </c>
      <c r="AX49" s="36">
        <f>+'[1]cwksExp08'!FO49</f>
        <v>6109566</v>
      </c>
      <c r="AY49" s="35">
        <f>+'[1]cwksExp08'!FR49</f>
        <v>156353</v>
      </c>
      <c r="AZ49" s="58">
        <f t="shared" si="13"/>
        <v>6265919</v>
      </c>
      <c r="BB49" s="36">
        <f>+'[1]cwksExp08'!GE49</f>
        <v>6087537</v>
      </c>
      <c r="BC49" s="35">
        <f>+'[1]cwksExp08'!GH49</f>
        <v>155717</v>
      </c>
      <c r="BD49" s="58">
        <f t="shared" si="14"/>
        <v>6243254</v>
      </c>
    </row>
    <row r="50" spans="1:56" ht="13.5">
      <c r="A50" s="17" t="s">
        <v>44</v>
      </c>
      <c r="C50" s="36">
        <f t="shared" si="0"/>
        <v>11416938</v>
      </c>
      <c r="D50" s="35">
        <f t="shared" si="0"/>
        <v>291583</v>
      </c>
      <c r="E50" s="58">
        <f t="shared" si="1"/>
        <v>11708521</v>
      </c>
      <c r="G50" s="89">
        <f>+'FY 0708 EXPEND'!E51</f>
        <v>11157375</v>
      </c>
      <c r="H50" s="90">
        <f t="shared" si="2"/>
        <v>551146</v>
      </c>
      <c r="J50" s="98">
        <f>+'[1]cwksExp08'!K50</f>
        <v>881106</v>
      </c>
      <c r="K50" s="35">
        <f>+'[1]cwksExp08'!N50</f>
        <v>22505</v>
      </c>
      <c r="L50" s="58">
        <f t="shared" si="3"/>
        <v>903611</v>
      </c>
      <c r="N50" s="36">
        <f>+'[1]cwksExp08'!AA50</f>
        <v>856907</v>
      </c>
      <c r="O50" s="35">
        <f>+'[1]cwksExp08'!AD50</f>
        <v>21885</v>
      </c>
      <c r="P50" s="58">
        <f t="shared" si="4"/>
        <v>878792</v>
      </c>
      <c r="R50" s="36">
        <f>+'[1]cwksExp08'!AQ50</f>
        <v>828992</v>
      </c>
      <c r="S50" s="35">
        <f>+'[1]cwksExp08'!AT50</f>
        <v>21169</v>
      </c>
      <c r="T50" s="58">
        <f t="shared" si="5"/>
        <v>850161</v>
      </c>
      <c r="V50" s="36">
        <f>+'[1]cwksExp08'!BG50</f>
        <v>850200</v>
      </c>
      <c r="W50" s="35">
        <f>+'[1]cwksExp08'!BJ50</f>
        <v>21714</v>
      </c>
      <c r="X50" s="58">
        <f t="shared" si="6"/>
        <v>871914</v>
      </c>
      <c r="Z50" s="36">
        <f>+'[1]cwksExp08'!BW50</f>
        <v>865270</v>
      </c>
      <c r="AA50" s="35">
        <f>+'[1]cwksExp08'!BZ50</f>
        <v>22100</v>
      </c>
      <c r="AB50" s="58">
        <f t="shared" si="7"/>
        <v>887370</v>
      </c>
      <c r="AD50" s="36">
        <f>+'[1]cwksExp08'!CM50</f>
        <v>955460</v>
      </c>
      <c r="AE50" s="35">
        <f>+'[1]cwksExp08'!CP50</f>
        <v>24402</v>
      </c>
      <c r="AF50" s="58">
        <f t="shared" si="8"/>
        <v>979862</v>
      </c>
      <c r="AH50" s="36">
        <f>+'[1]cwksExp08'!DC50</f>
        <v>994515</v>
      </c>
      <c r="AI50" s="35">
        <f>+'[1]cwksExp08'!DF50</f>
        <v>25400</v>
      </c>
      <c r="AJ50" s="58">
        <f t="shared" si="9"/>
        <v>1019915</v>
      </c>
      <c r="AL50" s="36">
        <f>+'[1]cwksExp08'!DS50</f>
        <v>1034969</v>
      </c>
      <c r="AM50" s="35">
        <f>+'[1]cwksExp08'!DV50</f>
        <v>26433</v>
      </c>
      <c r="AN50" s="58">
        <f t="shared" si="10"/>
        <v>1061402</v>
      </c>
      <c r="AP50" s="36">
        <f>+'[1]cwksExp08'!EI50</f>
        <v>1041069</v>
      </c>
      <c r="AQ50" s="35">
        <f>+'[1]cwksExp08'!EL50</f>
        <v>26589</v>
      </c>
      <c r="AR50" s="58">
        <f t="shared" si="11"/>
        <v>1067658</v>
      </c>
      <c r="AT50" s="36">
        <f>+'[1]cwksExp08'!EY50</f>
        <v>1068300</v>
      </c>
      <c r="AU50" s="35">
        <f>+'[1]cwksExp08'!FB50</f>
        <v>27286</v>
      </c>
      <c r="AV50" s="58">
        <f t="shared" si="12"/>
        <v>1095586</v>
      </c>
      <c r="AX50" s="36">
        <f>+'[1]cwksExp08'!FO50</f>
        <v>1040802</v>
      </c>
      <c r="AY50" s="35">
        <f>+'[1]cwksExp08'!FR50</f>
        <v>26580</v>
      </c>
      <c r="AZ50" s="58">
        <f t="shared" si="13"/>
        <v>1067382</v>
      </c>
      <c r="BB50" s="36">
        <f>+'[1]cwksExp08'!GE50</f>
        <v>999348</v>
      </c>
      <c r="BC50" s="35">
        <f>+'[1]cwksExp08'!GH50</f>
        <v>25520</v>
      </c>
      <c r="BD50" s="58">
        <f t="shared" si="14"/>
        <v>1024868</v>
      </c>
    </row>
    <row r="51" spans="1:56" ht="13.5">
      <c r="A51" s="17" t="s">
        <v>45</v>
      </c>
      <c r="C51" s="36">
        <f t="shared" si="0"/>
        <v>14208227</v>
      </c>
      <c r="D51" s="35">
        <f t="shared" si="0"/>
        <v>362825</v>
      </c>
      <c r="E51" s="58">
        <f t="shared" si="1"/>
        <v>14571052</v>
      </c>
      <c r="G51" s="89">
        <f>+'FY 0708 EXPEND'!E52</f>
        <v>14022844</v>
      </c>
      <c r="H51" s="90">
        <f t="shared" si="2"/>
        <v>548208</v>
      </c>
      <c r="J51" s="98">
        <f>+'[1]cwksExp08'!K51</f>
        <v>1169728</v>
      </c>
      <c r="K51" s="35">
        <f>+'[1]cwksExp08'!N51</f>
        <v>29869</v>
      </c>
      <c r="L51" s="58">
        <f t="shared" si="3"/>
        <v>1199597</v>
      </c>
      <c r="N51" s="36">
        <f>+'[1]cwksExp08'!AA51</f>
        <v>1177782</v>
      </c>
      <c r="O51" s="35">
        <f>+'[1]cwksExp08'!AD51</f>
        <v>30078</v>
      </c>
      <c r="P51" s="58">
        <f t="shared" si="4"/>
        <v>1207860</v>
      </c>
      <c r="R51" s="36">
        <f>+'[1]cwksExp08'!AQ51</f>
        <v>1176924</v>
      </c>
      <c r="S51" s="35">
        <f>+'[1]cwksExp08'!AT51</f>
        <v>30056</v>
      </c>
      <c r="T51" s="58">
        <f t="shared" si="5"/>
        <v>1206980</v>
      </c>
      <c r="V51" s="36">
        <f>+'[1]cwksExp08'!BG51</f>
        <v>1198066</v>
      </c>
      <c r="W51" s="35">
        <f>+'[1]cwksExp08'!BJ51</f>
        <v>30597</v>
      </c>
      <c r="X51" s="58">
        <f t="shared" si="6"/>
        <v>1228663</v>
      </c>
      <c r="Z51" s="36">
        <f>+'[1]cwksExp08'!BW51</f>
        <v>1182346</v>
      </c>
      <c r="AA51" s="35">
        <f>+'[1]cwksExp08'!BZ51</f>
        <v>30195</v>
      </c>
      <c r="AB51" s="58">
        <f t="shared" si="7"/>
        <v>1212541</v>
      </c>
      <c r="AD51" s="36">
        <f>+'[1]cwksExp08'!CM51</f>
        <v>1176935</v>
      </c>
      <c r="AE51" s="35">
        <f>+'[1]cwksExp08'!CP51</f>
        <v>30054</v>
      </c>
      <c r="AF51" s="58">
        <f t="shared" si="8"/>
        <v>1206989</v>
      </c>
      <c r="AH51" s="36">
        <f>+'[1]cwksExp08'!DC51</f>
        <v>1170077</v>
      </c>
      <c r="AI51" s="35">
        <f>+'[1]cwksExp08'!DF51</f>
        <v>29879</v>
      </c>
      <c r="AJ51" s="58">
        <f t="shared" si="9"/>
        <v>1199956</v>
      </c>
      <c r="AL51" s="36">
        <f>+'[1]cwksExp08'!DS51</f>
        <v>1169226</v>
      </c>
      <c r="AM51" s="35">
        <f>+'[1]cwksExp08'!DV51</f>
        <v>29858</v>
      </c>
      <c r="AN51" s="58">
        <f t="shared" si="10"/>
        <v>1199084</v>
      </c>
      <c r="AP51" s="36">
        <f>+'[1]cwksExp08'!EI51</f>
        <v>1194612</v>
      </c>
      <c r="AQ51" s="35">
        <f>+'[1]cwksExp08'!EL51</f>
        <v>30504</v>
      </c>
      <c r="AR51" s="58">
        <f t="shared" si="11"/>
        <v>1225116</v>
      </c>
      <c r="AT51" s="36">
        <f>+'[1]cwksExp08'!EY51</f>
        <v>1199639</v>
      </c>
      <c r="AU51" s="35">
        <f>+'[1]cwksExp08'!FB51</f>
        <v>30632</v>
      </c>
      <c r="AV51" s="58">
        <f t="shared" si="12"/>
        <v>1230271</v>
      </c>
      <c r="AX51" s="36">
        <f>+'[1]cwksExp08'!FO51</f>
        <v>1156595</v>
      </c>
      <c r="AY51" s="35">
        <f>+'[1]cwksExp08'!FR51</f>
        <v>29531</v>
      </c>
      <c r="AZ51" s="58">
        <f t="shared" si="13"/>
        <v>1186126</v>
      </c>
      <c r="BB51" s="36">
        <f>+'[1]cwksExp08'!GE51</f>
        <v>1236297</v>
      </c>
      <c r="BC51" s="35">
        <f>+'[1]cwksExp08'!GH51</f>
        <v>31572</v>
      </c>
      <c r="BD51" s="58">
        <f t="shared" si="14"/>
        <v>1267869</v>
      </c>
    </row>
    <row r="52" spans="1:56" ht="13.5">
      <c r="A52" s="17" t="s">
        <v>46</v>
      </c>
      <c r="C52" s="36">
        <f t="shared" si="0"/>
        <v>90571</v>
      </c>
      <c r="D52" s="35">
        <f t="shared" si="0"/>
        <v>2314</v>
      </c>
      <c r="E52" s="58">
        <f t="shared" si="1"/>
        <v>92885</v>
      </c>
      <c r="G52" s="89">
        <f>+'FY 0708 EXPEND'!E53</f>
        <v>109511</v>
      </c>
      <c r="H52" s="90">
        <f t="shared" si="2"/>
        <v>-16626</v>
      </c>
      <c r="J52" s="98">
        <f>+'[1]cwksExp08'!K52</f>
        <v>8218</v>
      </c>
      <c r="K52" s="35">
        <f>+'[1]cwksExp08'!N52</f>
        <v>209</v>
      </c>
      <c r="L52" s="58">
        <f t="shared" si="3"/>
        <v>8427</v>
      </c>
      <c r="N52" s="36">
        <f>+'[1]cwksExp08'!AA52</f>
        <v>7444</v>
      </c>
      <c r="O52" s="35">
        <f>+'[1]cwksExp08'!AD52</f>
        <v>188</v>
      </c>
      <c r="P52" s="58">
        <f t="shared" si="4"/>
        <v>7632</v>
      </c>
      <c r="R52" s="36">
        <f>+'[1]cwksExp08'!AQ52</f>
        <v>7141</v>
      </c>
      <c r="S52" s="35">
        <f>+'[1]cwksExp08'!AT52</f>
        <v>183</v>
      </c>
      <c r="T52" s="58">
        <f t="shared" si="5"/>
        <v>7324</v>
      </c>
      <c r="V52" s="36">
        <f>+'[1]cwksExp08'!BG52</f>
        <v>7183</v>
      </c>
      <c r="W52" s="35">
        <f>+'[1]cwksExp08'!BJ52</f>
        <v>184</v>
      </c>
      <c r="X52" s="58">
        <f t="shared" si="6"/>
        <v>7367</v>
      </c>
      <c r="Z52" s="36">
        <f>+'[1]cwksExp08'!BW52</f>
        <v>6989</v>
      </c>
      <c r="AA52" s="35">
        <f>+'[1]cwksExp08'!BZ52</f>
        <v>179</v>
      </c>
      <c r="AB52" s="58">
        <f t="shared" si="7"/>
        <v>7168</v>
      </c>
      <c r="AD52" s="36">
        <f>+'[1]cwksExp08'!CM52</f>
        <v>7423</v>
      </c>
      <c r="AE52" s="35">
        <f>+'[1]cwksExp08'!CP52</f>
        <v>190</v>
      </c>
      <c r="AF52" s="58">
        <f t="shared" si="8"/>
        <v>7613</v>
      </c>
      <c r="AH52" s="36">
        <f>+'[1]cwksExp08'!DC52</f>
        <v>7197</v>
      </c>
      <c r="AI52" s="35">
        <f>+'[1]cwksExp08'!DF52</f>
        <v>184</v>
      </c>
      <c r="AJ52" s="58">
        <f t="shared" si="9"/>
        <v>7381</v>
      </c>
      <c r="AL52" s="36">
        <f>+'[1]cwksExp08'!DS52</f>
        <v>5973</v>
      </c>
      <c r="AM52" s="35">
        <f>+'[1]cwksExp08'!DV52</f>
        <v>154</v>
      </c>
      <c r="AN52" s="58">
        <f t="shared" si="10"/>
        <v>6127</v>
      </c>
      <c r="AP52" s="36">
        <f>+'[1]cwksExp08'!EI52</f>
        <v>7677</v>
      </c>
      <c r="AQ52" s="35">
        <f>+'[1]cwksExp08'!EL52</f>
        <v>197</v>
      </c>
      <c r="AR52" s="58">
        <f t="shared" si="11"/>
        <v>7874</v>
      </c>
      <c r="AT52" s="36">
        <f>+'[1]cwksExp08'!EY52</f>
        <v>6942</v>
      </c>
      <c r="AU52" s="35">
        <f>+'[1]cwksExp08'!FB52</f>
        <v>177</v>
      </c>
      <c r="AV52" s="58">
        <f t="shared" si="12"/>
        <v>7119</v>
      </c>
      <c r="AX52" s="36">
        <f>+'[1]cwksExp08'!FO52</f>
        <v>9147</v>
      </c>
      <c r="AY52" s="35">
        <f>+'[1]cwksExp08'!FR52</f>
        <v>233</v>
      </c>
      <c r="AZ52" s="58">
        <f t="shared" si="13"/>
        <v>9380</v>
      </c>
      <c r="BB52" s="36">
        <f>+'[1]cwksExp08'!GE52</f>
        <v>9237</v>
      </c>
      <c r="BC52" s="35">
        <f>+'[1]cwksExp08'!GH52</f>
        <v>236</v>
      </c>
      <c r="BD52" s="58">
        <f t="shared" si="14"/>
        <v>9473</v>
      </c>
    </row>
    <row r="53" spans="1:56" ht="13.5">
      <c r="A53" s="17" t="s">
        <v>47</v>
      </c>
      <c r="C53" s="36">
        <f t="shared" si="0"/>
        <v>3555816</v>
      </c>
      <c r="D53" s="35">
        <f t="shared" si="0"/>
        <v>90820</v>
      </c>
      <c r="E53" s="58">
        <f t="shared" si="1"/>
        <v>3646636</v>
      </c>
      <c r="G53" s="89">
        <f>+'FY 0708 EXPEND'!E54</f>
        <v>3671834</v>
      </c>
      <c r="H53" s="90">
        <f t="shared" si="2"/>
        <v>-25198</v>
      </c>
      <c r="J53" s="98">
        <f>+'[1]cwksExp08'!K53</f>
        <v>296975</v>
      </c>
      <c r="K53" s="35">
        <f>+'[1]cwksExp08'!N53</f>
        <v>7586</v>
      </c>
      <c r="L53" s="58">
        <f t="shared" si="3"/>
        <v>304561</v>
      </c>
      <c r="N53" s="36">
        <f>+'[1]cwksExp08'!AA53</f>
        <v>301472</v>
      </c>
      <c r="O53" s="35">
        <f>+'[1]cwksExp08'!AD53</f>
        <v>7701</v>
      </c>
      <c r="P53" s="58">
        <f t="shared" si="4"/>
        <v>309173</v>
      </c>
      <c r="R53" s="36">
        <f>+'[1]cwksExp08'!AQ53</f>
        <v>289952</v>
      </c>
      <c r="S53" s="35">
        <f>+'[1]cwksExp08'!AT53</f>
        <v>7406</v>
      </c>
      <c r="T53" s="58">
        <f t="shared" si="5"/>
        <v>297358</v>
      </c>
      <c r="V53" s="36">
        <f>+'[1]cwksExp08'!BG53</f>
        <v>288170</v>
      </c>
      <c r="W53" s="35">
        <f>+'[1]cwksExp08'!BJ53</f>
        <v>7361</v>
      </c>
      <c r="X53" s="58">
        <f t="shared" si="6"/>
        <v>295531</v>
      </c>
      <c r="Z53" s="36">
        <f>+'[1]cwksExp08'!BW53</f>
        <v>287077</v>
      </c>
      <c r="AA53" s="35">
        <f>+'[1]cwksExp08'!BZ53</f>
        <v>7331</v>
      </c>
      <c r="AB53" s="58">
        <f t="shared" si="7"/>
        <v>294408</v>
      </c>
      <c r="AD53" s="36">
        <f>+'[1]cwksExp08'!CM53</f>
        <v>300720</v>
      </c>
      <c r="AE53" s="35">
        <f>+'[1]cwksExp08'!CP53</f>
        <v>7681</v>
      </c>
      <c r="AF53" s="58">
        <f t="shared" si="8"/>
        <v>308401</v>
      </c>
      <c r="AH53" s="36">
        <f>+'[1]cwksExp08'!DC53</f>
        <v>307452</v>
      </c>
      <c r="AI53" s="35">
        <f>+'[1]cwksExp08'!DF53</f>
        <v>7852</v>
      </c>
      <c r="AJ53" s="58">
        <f t="shared" si="9"/>
        <v>315304</v>
      </c>
      <c r="AL53" s="36">
        <f>+'[1]cwksExp08'!DS53</f>
        <v>305790</v>
      </c>
      <c r="AM53" s="35">
        <f>+'[1]cwksExp08'!DV53</f>
        <v>7810</v>
      </c>
      <c r="AN53" s="58">
        <f t="shared" si="10"/>
        <v>313600</v>
      </c>
      <c r="AP53" s="36">
        <f>+'[1]cwksExp08'!EI53</f>
        <v>300169</v>
      </c>
      <c r="AQ53" s="35">
        <f>+'[1]cwksExp08'!EL53</f>
        <v>7667</v>
      </c>
      <c r="AR53" s="58">
        <f t="shared" si="11"/>
        <v>307836</v>
      </c>
      <c r="AT53" s="36">
        <f>+'[1]cwksExp08'!EY53</f>
        <v>294541</v>
      </c>
      <c r="AU53" s="35">
        <f>+'[1]cwksExp08'!FB53</f>
        <v>7523</v>
      </c>
      <c r="AV53" s="58">
        <f t="shared" si="12"/>
        <v>302064</v>
      </c>
      <c r="AX53" s="36">
        <f>+'[1]cwksExp08'!FO53</f>
        <v>292795</v>
      </c>
      <c r="AY53" s="35">
        <f>+'[1]cwksExp08'!FR53</f>
        <v>7478</v>
      </c>
      <c r="AZ53" s="58">
        <f t="shared" si="13"/>
        <v>300273</v>
      </c>
      <c r="BB53" s="36">
        <f>+'[1]cwksExp08'!GE53</f>
        <v>290703</v>
      </c>
      <c r="BC53" s="35">
        <f>+'[1]cwksExp08'!GH53</f>
        <v>7424</v>
      </c>
      <c r="BD53" s="58">
        <f t="shared" si="14"/>
        <v>298127</v>
      </c>
    </row>
    <row r="54" spans="1:56" ht="13.5">
      <c r="A54" s="17" t="s">
        <v>48</v>
      </c>
      <c r="C54" s="36">
        <f t="shared" si="0"/>
        <v>29860314</v>
      </c>
      <c r="D54" s="35">
        <f t="shared" si="0"/>
        <v>762713</v>
      </c>
      <c r="E54" s="58">
        <f t="shared" si="1"/>
        <v>30623027</v>
      </c>
      <c r="G54" s="89">
        <f>+'FY 0708 EXPEND'!E55</f>
        <v>29246249</v>
      </c>
      <c r="H54" s="90">
        <f t="shared" si="2"/>
        <v>1376778</v>
      </c>
      <c r="J54" s="98">
        <f>+'[1]cwksExp08'!K54</f>
        <v>2414696</v>
      </c>
      <c r="K54" s="35">
        <f>+'[1]cwksExp08'!N54</f>
        <v>61674</v>
      </c>
      <c r="L54" s="58">
        <f t="shared" si="3"/>
        <v>2476370</v>
      </c>
      <c r="N54" s="36">
        <f>+'[1]cwksExp08'!AA54</f>
        <v>2432908</v>
      </c>
      <c r="O54" s="35">
        <f>+'[1]cwksExp08'!AD54</f>
        <v>62141</v>
      </c>
      <c r="P54" s="58">
        <f t="shared" si="4"/>
        <v>2495049</v>
      </c>
      <c r="R54" s="36">
        <f>+'[1]cwksExp08'!AQ54</f>
        <v>2422932</v>
      </c>
      <c r="S54" s="35">
        <f>+'[1]cwksExp08'!AT54</f>
        <v>61889</v>
      </c>
      <c r="T54" s="58">
        <f t="shared" si="5"/>
        <v>2484821</v>
      </c>
      <c r="V54" s="36">
        <f>+'[1]cwksExp08'!BG54</f>
        <v>2477462</v>
      </c>
      <c r="W54" s="35">
        <f>+'[1]cwksExp08'!BJ54</f>
        <v>63286</v>
      </c>
      <c r="X54" s="58">
        <f t="shared" si="6"/>
        <v>2540748</v>
      </c>
      <c r="Z54" s="36">
        <f>+'[1]cwksExp08'!BW54</f>
        <v>2459468</v>
      </c>
      <c r="AA54" s="35">
        <f>+'[1]cwksExp08'!BZ54</f>
        <v>62823</v>
      </c>
      <c r="AB54" s="58">
        <f t="shared" si="7"/>
        <v>2522291</v>
      </c>
      <c r="AD54" s="36">
        <f>+'[1]cwksExp08'!CM54</f>
        <v>2473047</v>
      </c>
      <c r="AE54" s="35">
        <f>+'[1]cwksExp08'!CP54</f>
        <v>63170</v>
      </c>
      <c r="AF54" s="58">
        <f t="shared" si="8"/>
        <v>2536217</v>
      </c>
      <c r="AH54" s="36">
        <f>+'[1]cwksExp08'!DC54</f>
        <v>2501094</v>
      </c>
      <c r="AI54" s="35">
        <f>+'[1]cwksExp08'!DF54</f>
        <v>63885</v>
      </c>
      <c r="AJ54" s="58">
        <f t="shared" si="9"/>
        <v>2564979</v>
      </c>
      <c r="AL54" s="36">
        <f>+'[1]cwksExp08'!DS54</f>
        <v>2480490</v>
      </c>
      <c r="AM54" s="35">
        <f>+'[1]cwksExp08'!DV54</f>
        <v>63357</v>
      </c>
      <c r="AN54" s="58">
        <f t="shared" si="10"/>
        <v>2543847</v>
      </c>
      <c r="AP54" s="36">
        <f>+'[1]cwksExp08'!EI54</f>
        <v>2522993</v>
      </c>
      <c r="AQ54" s="35">
        <f>+'[1]cwksExp08'!EL54</f>
        <v>64441</v>
      </c>
      <c r="AR54" s="58">
        <f t="shared" si="11"/>
        <v>2587434</v>
      </c>
      <c r="AT54" s="36">
        <f>+'[1]cwksExp08'!EY54</f>
        <v>2560405</v>
      </c>
      <c r="AU54" s="35">
        <f>+'[1]cwksExp08'!FB54</f>
        <v>65401</v>
      </c>
      <c r="AV54" s="58">
        <f t="shared" si="12"/>
        <v>2625806</v>
      </c>
      <c r="AX54" s="36">
        <f>+'[1]cwksExp08'!FO54</f>
        <v>2571451</v>
      </c>
      <c r="AY54" s="35">
        <f>+'[1]cwksExp08'!FR54</f>
        <v>65682</v>
      </c>
      <c r="AZ54" s="58">
        <f t="shared" si="13"/>
        <v>2637133</v>
      </c>
      <c r="BB54" s="36">
        <f>+'[1]cwksExp08'!GE54</f>
        <v>2543368</v>
      </c>
      <c r="BC54" s="35">
        <f>+'[1]cwksExp08'!GH54</f>
        <v>64964</v>
      </c>
      <c r="BD54" s="58">
        <f t="shared" si="14"/>
        <v>2608332</v>
      </c>
    </row>
    <row r="55" spans="1:56" ht="13.5">
      <c r="A55" s="17" t="s">
        <v>49</v>
      </c>
      <c r="C55" s="36">
        <f t="shared" si="0"/>
        <v>17484134</v>
      </c>
      <c r="D55" s="35">
        <f t="shared" si="0"/>
        <v>446892</v>
      </c>
      <c r="E55" s="58">
        <f t="shared" si="1"/>
        <v>17931026</v>
      </c>
      <c r="G55" s="89">
        <f>+'FY 0708 EXPEND'!E56</f>
        <v>16077636</v>
      </c>
      <c r="H55" s="90">
        <f t="shared" si="2"/>
        <v>1853390</v>
      </c>
      <c r="J55" s="98">
        <f>+'[1]cwksExp08'!K55</f>
        <v>1347827</v>
      </c>
      <c r="K55" s="35">
        <f>+'[1]cwksExp08'!N55</f>
        <v>34418</v>
      </c>
      <c r="L55" s="58">
        <f t="shared" si="3"/>
        <v>1382245</v>
      </c>
      <c r="N55" s="36">
        <f>+'[1]cwksExp08'!AA55</f>
        <v>1370602</v>
      </c>
      <c r="O55" s="35">
        <f>+'[1]cwksExp08'!AD55</f>
        <v>35121</v>
      </c>
      <c r="P55" s="58">
        <f t="shared" si="4"/>
        <v>1405723</v>
      </c>
      <c r="R55" s="36">
        <f>+'[1]cwksExp08'!AQ55</f>
        <v>1364545</v>
      </c>
      <c r="S55" s="35">
        <f>+'[1]cwksExp08'!AT55</f>
        <v>34847</v>
      </c>
      <c r="T55" s="58">
        <f t="shared" si="5"/>
        <v>1399392</v>
      </c>
      <c r="V55" s="36">
        <f>+'[1]cwksExp08'!BG55</f>
        <v>1388558</v>
      </c>
      <c r="W55" s="35">
        <f>+'[1]cwksExp08'!BJ55</f>
        <v>35488</v>
      </c>
      <c r="X55" s="58">
        <f t="shared" si="6"/>
        <v>1424046</v>
      </c>
      <c r="Z55" s="36">
        <f>+'[1]cwksExp08'!BW55</f>
        <v>1401195</v>
      </c>
      <c r="AA55" s="35">
        <f>+'[1]cwksExp08'!BZ55</f>
        <v>35784</v>
      </c>
      <c r="AB55" s="58">
        <f t="shared" si="7"/>
        <v>1436979</v>
      </c>
      <c r="AD55" s="36">
        <f>+'[1]cwksExp08'!CM55</f>
        <v>1453196</v>
      </c>
      <c r="AE55" s="35">
        <f>+'[1]cwksExp08'!CP55</f>
        <v>37137</v>
      </c>
      <c r="AF55" s="58">
        <f t="shared" si="8"/>
        <v>1490333</v>
      </c>
      <c r="AH55" s="36">
        <f>+'[1]cwksExp08'!DC55</f>
        <v>1467464</v>
      </c>
      <c r="AI55" s="35">
        <f>+'[1]cwksExp08'!DF55</f>
        <v>37536</v>
      </c>
      <c r="AJ55" s="58">
        <f t="shared" si="9"/>
        <v>1505000</v>
      </c>
      <c r="AL55" s="36">
        <f>+'[1]cwksExp08'!DS55</f>
        <v>1490019</v>
      </c>
      <c r="AM55" s="35">
        <f>+'[1]cwksExp08'!DV55</f>
        <v>38052</v>
      </c>
      <c r="AN55" s="58">
        <f t="shared" si="10"/>
        <v>1528071</v>
      </c>
      <c r="AP55" s="36">
        <f>+'[1]cwksExp08'!EI55</f>
        <v>1542558</v>
      </c>
      <c r="AQ55" s="35">
        <f>+'[1]cwksExp08'!EL55</f>
        <v>39501</v>
      </c>
      <c r="AR55" s="58">
        <f t="shared" si="11"/>
        <v>1582059</v>
      </c>
      <c r="AT55" s="36">
        <f>+'[1]cwksExp08'!EY55</f>
        <v>1549579</v>
      </c>
      <c r="AU55" s="35">
        <f>+'[1]cwksExp08'!FB55</f>
        <v>39575</v>
      </c>
      <c r="AV55" s="58">
        <f t="shared" si="12"/>
        <v>1589154</v>
      </c>
      <c r="AX55" s="36">
        <f>+'[1]cwksExp08'!FO55</f>
        <v>1541406</v>
      </c>
      <c r="AY55" s="35">
        <f>+'[1]cwksExp08'!FR55</f>
        <v>39364</v>
      </c>
      <c r="AZ55" s="58">
        <f t="shared" si="13"/>
        <v>1580770</v>
      </c>
      <c r="BB55" s="36">
        <f>+'[1]cwksExp08'!GE55</f>
        <v>1567185</v>
      </c>
      <c r="BC55" s="35">
        <f>+'[1]cwksExp08'!GH55</f>
        <v>40069</v>
      </c>
      <c r="BD55" s="58">
        <f t="shared" si="14"/>
        <v>1607254</v>
      </c>
    </row>
    <row r="56" spans="1:56" ht="13.5">
      <c r="A56" s="17" t="s">
        <v>50</v>
      </c>
      <c r="C56" s="36">
        <f t="shared" si="0"/>
        <v>48278795</v>
      </c>
      <c r="D56" s="35">
        <f t="shared" si="0"/>
        <v>1232880</v>
      </c>
      <c r="E56" s="58">
        <f t="shared" si="1"/>
        <v>49511675</v>
      </c>
      <c r="G56" s="89">
        <f>+'FY 0708 EXPEND'!E57</f>
        <v>46586805</v>
      </c>
      <c r="H56" s="90">
        <f t="shared" si="2"/>
        <v>2924870</v>
      </c>
      <c r="J56" s="98">
        <f>+'[1]cwksExp08'!K56</f>
        <v>3810940</v>
      </c>
      <c r="K56" s="35">
        <f>+'[1]cwksExp08'!N56</f>
        <v>97320</v>
      </c>
      <c r="L56" s="58">
        <f t="shared" si="3"/>
        <v>3908260</v>
      </c>
      <c r="N56" s="36">
        <f>+'[1]cwksExp08'!AA56</f>
        <v>3852742</v>
      </c>
      <c r="O56" s="35">
        <f>+'[1]cwksExp08'!AD56</f>
        <v>98385</v>
      </c>
      <c r="P56" s="58">
        <f t="shared" si="4"/>
        <v>3951127</v>
      </c>
      <c r="R56" s="36">
        <f>+'[1]cwksExp08'!AQ56</f>
        <v>3895690</v>
      </c>
      <c r="S56" s="35">
        <f>+'[1]cwksExp08'!AT56</f>
        <v>99485</v>
      </c>
      <c r="T56" s="58">
        <f t="shared" si="5"/>
        <v>3995175</v>
      </c>
      <c r="V56" s="36">
        <f>+'[1]cwksExp08'!BG56</f>
        <v>3958282</v>
      </c>
      <c r="W56" s="35">
        <f>+'[1]cwksExp08'!BJ56</f>
        <v>101084</v>
      </c>
      <c r="X56" s="58">
        <f t="shared" si="6"/>
        <v>4059366</v>
      </c>
      <c r="Z56" s="36">
        <f>+'[1]cwksExp08'!BW56</f>
        <v>3958449</v>
      </c>
      <c r="AA56" s="35">
        <f>+'[1]cwksExp08'!BZ56</f>
        <v>101086</v>
      </c>
      <c r="AB56" s="58">
        <f t="shared" si="7"/>
        <v>4059535</v>
      </c>
      <c r="AD56" s="36">
        <f>+'[1]cwksExp08'!CM56</f>
        <v>4085125</v>
      </c>
      <c r="AE56" s="35">
        <f>+'[1]cwksExp08'!CP56</f>
        <v>104323</v>
      </c>
      <c r="AF56" s="58">
        <f t="shared" si="8"/>
        <v>4189448</v>
      </c>
      <c r="AH56" s="36">
        <f>+'[1]cwksExp08'!DC56</f>
        <v>4062932</v>
      </c>
      <c r="AI56" s="35">
        <f>+'[1]cwksExp08'!DF56</f>
        <v>103752</v>
      </c>
      <c r="AJ56" s="58">
        <f t="shared" si="9"/>
        <v>4166684</v>
      </c>
      <c r="AL56" s="36">
        <f>+'[1]cwksExp08'!DS56</f>
        <v>4102292</v>
      </c>
      <c r="AM56" s="35">
        <f>+'[1]cwksExp08'!DV56</f>
        <v>104760</v>
      </c>
      <c r="AN56" s="58">
        <f t="shared" si="10"/>
        <v>4207052</v>
      </c>
      <c r="AP56" s="36">
        <f>+'[1]cwksExp08'!EI56</f>
        <v>4149792</v>
      </c>
      <c r="AQ56" s="35">
        <f>+'[1]cwksExp08'!EL56</f>
        <v>105973</v>
      </c>
      <c r="AR56" s="58">
        <f t="shared" si="11"/>
        <v>4255765</v>
      </c>
      <c r="AT56" s="36">
        <f>+'[1]cwksExp08'!EY56</f>
        <v>4124513</v>
      </c>
      <c r="AU56" s="35">
        <f>+'[1]cwksExp08'!FB56</f>
        <v>105326</v>
      </c>
      <c r="AV56" s="58">
        <f t="shared" si="12"/>
        <v>4229839</v>
      </c>
      <c r="AX56" s="36">
        <f>+'[1]cwksExp08'!FO56</f>
        <v>4105651</v>
      </c>
      <c r="AY56" s="35">
        <f>+'[1]cwksExp08'!FR56</f>
        <v>104836</v>
      </c>
      <c r="AZ56" s="58">
        <f t="shared" si="13"/>
        <v>4210487</v>
      </c>
      <c r="BB56" s="36">
        <f>+'[1]cwksExp08'!GE56</f>
        <v>4172387</v>
      </c>
      <c r="BC56" s="35">
        <f>+'[1]cwksExp08'!GH56</f>
        <v>106550</v>
      </c>
      <c r="BD56" s="58">
        <f t="shared" si="14"/>
        <v>4278937</v>
      </c>
    </row>
    <row r="57" spans="1:56" ht="13.5">
      <c r="A57" s="17" t="s">
        <v>51</v>
      </c>
      <c r="C57" s="36">
        <f t="shared" si="0"/>
        <v>6629495</v>
      </c>
      <c r="D57" s="35">
        <f t="shared" si="0"/>
        <v>169358</v>
      </c>
      <c r="E57" s="58">
        <f t="shared" si="1"/>
        <v>6798853</v>
      </c>
      <c r="G57" s="89">
        <f>+'FY 0708 EXPEND'!E58</f>
        <v>6245060</v>
      </c>
      <c r="H57" s="90">
        <f t="shared" si="2"/>
        <v>553793</v>
      </c>
      <c r="J57" s="98">
        <f>+'[1]cwksExp08'!K57</f>
        <v>526692</v>
      </c>
      <c r="K57" s="35">
        <f>+'[1]cwksExp08'!N57</f>
        <v>13456</v>
      </c>
      <c r="L57" s="58">
        <f t="shared" si="3"/>
        <v>540148</v>
      </c>
      <c r="N57" s="36">
        <f>+'[1]cwksExp08'!AA57</f>
        <v>531312</v>
      </c>
      <c r="O57" s="35">
        <f>+'[1]cwksExp08'!AD57</f>
        <v>13587</v>
      </c>
      <c r="P57" s="58">
        <f t="shared" si="4"/>
        <v>544899</v>
      </c>
      <c r="R57" s="36">
        <f>+'[1]cwksExp08'!AQ57</f>
        <v>533300</v>
      </c>
      <c r="S57" s="35">
        <f>+'[1]cwksExp08'!AT57</f>
        <v>13619</v>
      </c>
      <c r="T57" s="58">
        <f t="shared" si="5"/>
        <v>546919</v>
      </c>
      <c r="V57" s="36">
        <f>+'[1]cwksExp08'!BG57</f>
        <v>525706</v>
      </c>
      <c r="W57" s="35">
        <f>+'[1]cwksExp08'!BJ57</f>
        <v>13438</v>
      </c>
      <c r="X57" s="58">
        <f t="shared" si="6"/>
        <v>539144</v>
      </c>
      <c r="Z57" s="36">
        <f>+'[1]cwksExp08'!BW57</f>
        <v>538121</v>
      </c>
      <c r="AA57" s="35">
        <f>+'[1]cwksExp08'!BZ57</f>
        <v>13760</v>
      </c>
      <c r="AB57" s="58">
        <f t="shared" si="7"/>
        <v>551881</v>
      </c>
      <c r="AD57" s="36">
        <f>+'[1]cwksExp08'!CM57</f>
        <v>547609</v>
      </c>
      <c r="AE57" s="35">
        <f>+'[1]cwksExp08'!CP57</f>
        <v>13987</v>
      </c>
      <c r="AF57" s="58">
        <f t="shared" si="8"/>
        <v>561596</v>
      </c>
      <c r="AH57" s="36">
        <f>+'[1]cwksExp08'!DC57</f>
        <v>571622</v>
      </c>
      <c r="AI57" s="35">
        <f>+'[1]cwksExp08'!DF57</f>
        <v>14597</v>
      </c>
      <c r="AJ57" s="58">
        <f t="shared" si="9"/>
        <v>586219</v>
      </c>
      <c r="AL57" s="36">
        <f>+'[1]cwksExp08'!DS57</f>
        <v>565715</v>
      </c>
      <c r="AM57" s="35">
        <f>+'[1]cwksExp08'!DV57</f>
        <v>14447</v>
      </c>
      <c r="AN57" s="58">
        <f t="shared" si="10"/>
        <v>580162</v>
      </c>
      <c r="AP57" s="36">
        <f>+'[1]cwksExp08'!EI57</f>
        <v>576217</v>
      </c>
      <c r="AQ57" s="35">
        <f>+'[1]cwksExp08'!EL57</f>
        <v>14716</v>
      </c>
      <c r="AR57" s="58">
        <f t="shared" si="11"/>
        <v>590933</v>
      </c>
      <c r="AT57" s="36">
        <f>+'[1]cwksExp08'!EY57</f>
        <v>561547</v>
      </c>
      <c r="AU57" s="35">
        <f>+'[1]cwksExp08'!FB57</f>
        <v>14341</v>
      </c>
      <c r="AV57" s="58">
        <f t="shared" si="12"/>
        <v>575888</v>
      </c>
      <c r="AX57" s="36">
        <f>+'[1]cwksExp08'!FO57</f>
        <v>579525</v>
      </c>
      <c r="AY57" s="35">
        <f>+'[1]cwksExp08'!FR57</f>
        <v>14800</v>
      </c>
      <c r="AZ57" s="58">
        <f t="shared" si="13"/>
        <v>594325</v>
      </c>
      <c r="BB57" s="36">
        <f>+'[1]cwksExp08'!GE57</f>
        <v>572129</v>
      </c>
      <c r="BC57" s="35">
        <f>+'[1]cwksExp08'!GH57</f>
        <v>14610</v>
      </c>
      <c r="BD57" s="58">
        <f t="shared" si="14"/>
        <v>586739</v>
      </c>
    </row>
    <row r="58" spans="1:56" ht="13.5">
      <c r="A58" s="17" t="s">
        <v>52</v>
      </c>
      <c r="C58" s="36">
        <f t="shared" si="0"/>
        <v>6057314</v>
      </c>
      <c r="D58" s="35">
        <f t="shared" si="0"/>
        <v>154702</v>
      </c>
      <c r="E58" s="58">
        <f t="shared" si="1"/>
        <v>6212016</v>
      </c>
      <c r="G58" s="89">
        <f>+'FY 0708 EXPEND'!E59</f>
        <v>6100682</v>
      </c>
      <c r="H58" s="90">
        <f t="shared" si="2"/>
        <v>111334</v>
      </c>
      <c r="J58" s="98">
        <f>+'[1]cwksExp08'!K58</f>
        <v>473805</v>
      </c>
      <c r="K58" s="35">
        <f>+'[1]cwksExp08'!N58</f>
        <v>12101</v>
      </c>
      <c r="L58" s="58">
        <f t="shared" si="3"/>
        <v>485906</v>
      </c>
      <c r="N58" s="36">
        <f>+'[1]cwksExp08'!AA58</f>
        <v>476467</v>
      </c>
      <c r="O58" s="35">
        <f>+'[1]cwksExp08'!AD58</f>
        <v>12168</v>
      </c>
      <c r="P58" s="58">
        <f t="shared" si="4"/>
        <v>488635</v>
      </c>
      <c r="R58" s="36">
        <f>+'[1]cwksExp08'!AQ58</f>
        <v>479144</v>
      </c>
      <c r="S58" s="35">
        <f>+'[1]cwksExp08'!AT58</f>
        <v>12238</v>
      </c>
      <c r="T58" s="58">
        <f t="shared" si="5"/>
        <v>491382</v>
      </c>
      <c r="V58" s="36">
        <f>+'[1]cwksExp08'!BG58</f>
        <v>492044</v>
      </c>
      <c r="W58" s="35">
        <f>+'[1]cwksExp08'!BJ58</f>
        <v>12567</v>
      </c>
      <c r="X58" s="58">
        <f t="shared" si="6"/>
        <v>504611</v>
      </c>
      <c r="Z58" s="36">
        <f>+'[1]cwksExp08'!BW58</f>
        <v>498647</v>
      </c>
      <c r="AA58" s="35">
        <f>+'[1]cwksExp08'!BZ58</f>
        <v>12736</v>
      </c>
      <c r="AB58" s="58">
        <f t="shared" si="7"/>
        <v>511383</v>
      </c>
      <c r="AD58" s="36">
        <f>+'[1]cwksExp08'!CM58</f>
        <v>514200</v>
      </c>
      <c r="AE58" s="35">
        <f>+'[1]cwksExp08'!CP58</f>
        <v>13133</v>
      </c>
      <c r="AF58" s="58">
        <f t="shared" si="8"/>
        <v>527333</v>
      </c>
      <c r="AH58" s="36">
        <f>+'[1]cwksExp08'!DC58</f>
        <v>513518</v>
      </c>
      <c r="AI58" s="35">
        <f>+'[1]cwksExp08'!DF58</f>
        <v>13116</v>
      </c>
      <c r="AJ58" s="58">
        <f t="shared" si="9"/>
        <v>526634</v>
      </c>
      <c r="AL58" s="36">
        <f>+'[1]cwksExp08'!DS58</f>
        <v>513821</v>
      </c>
      <c r="AM58" s="35">
        <f>+'[1]cwksExp08'!DV58</f>
        <v>13122</v>
      </c>
      <c r="AN58" s="58">
        <f t="shared" si="10"/>
        <v>526943</v>
      </c>
      <c r="AP58" s="36">
        <f>+'[1]cwksExp08'!EI58</f>
        <v>509463</v>
      </c>
      <c r="AQ58" s="35">
        <f>+'[1]cwksExp08'!EL58</f>
        <v>13011</v>
      </c>
      <c r="AR58" s="58">
        <f t="shared" si="11"/>
        <v>522474</v>
      </c>
      <c r="AT58" s="36">
        <f>+'[1]cwksExp08'!EY58</f>
        <v>523235</v>
      </c>
      <c r="AU58" s="35">
        <f>+'[1]cwksExp08'!FB58</f>
        <v>13363</v>
      </c>
      <c r="AV58" s="58">
        <f t="shared" si="12"/>
        <v>536598</v>
      </c>
      <c r="AX58" s="36">
        <f>+'[1]cwksExp08'!FO58</f>
        <v>523401</v>
      </c>
      <c r="AY58" s="35">
        <f>+'[1]cwksExp08'!FR58</f>
        <v>13366</v>
      </c>
      <c r="AZ58" s="58">
        <f t="shared" si="13"/>
        <v>536767</v>
      </c>
      <c r="BB58" s="36">
        <f>+'[1]cwksExp08'!GE58</f>
        <v>539569</v>
      </c>
      <c r="BC58" s="35">
        <f>+'[1]cwksExp08'!GH58</f>
        <v>13781</v>
      </c>
      <c r="BD58" s="58">
        <f t="shared" si="14"/>
        <v>553350</v>
      </c>
    </row>
    <row r="59" spans="1:56" ht="13.5">
      <c r="A59" s="17" t="s">
        <v>53</v>
      </c>
      <c r="C59" s="36">
        <f t="shared" si="0"/>
        <v>820012</v>
      </c>
      <c r="D59" s="35">
        <f t="shared" si="0"/>
        <v>20939</v>
      </c>
      <c r="E59" s="58">
        <f t="shared" si="1"/>
        <v>840951</v>
      </c>
      <c r="G59" s="89">
        <f>+'FY 0708 EXPEND'!E60</f>
        <v>851319</v>
      </c>
      <c r="H59" s="90">
        <f t="shared" si="2"/>
        <v>-10368</v>
      </c>
      <c r="J59" s="98">
        <f>+'[1]cwksExp08'!K59</f>
        <v>62586</v>
      </c>
      <c r="K59" s="35">
        <f>+'[1]cwksExp08'!N59</f>
        <v>1598</v>
      </c>
      <c r="L59" s="58">
        <f t="shared" si="3"/>
        <v>64184</v>
      </c>
      <c r="N59" s="36">
        <f>+'[1]cwksExp08'!AA59</f>
        <v>66918</v>
      </c>
      <c r="O59" s="35">
        <f>+'[1]cwksExp08'!AD59</f>
        <v>1709</v>
      </c>
      <c r="P59" s="58">
        <f t="shared" si="4"/>
        <v>68627</v>
      </c>
      <c r="R59" s="36">
        <f>+'[1]cwksExp08'!AQ59</f>
        <v>70090</v>
      </c>
      <c r="S59" s="35">
        <f>+'[1]cwksExp08'!AT59</f>
        <v>1789</v>
      </c>
      <c r="T59" s="58">
        <f t="shared" si="5"/>
        <v>71879</v>
      </c>
      <c r="V59" s="36">
        <f>+'[1]cwksExp08'!BG59</f>
        <v>70578</v>
      </c>
      <c r="W59" s="35">
        <f>+'[1]cwksExp08'!BJ59</f>
        <v>1802</v>
      </c>
      <c r="X59" s="58">
        <f t="shared" si="6"/>
        <v>72380</v>
      </c>
      <c r="Z59" s="36">
        <f>+'[1]cwksExp08'!BW59</f>
        <v>70071</v>
      </c>
      <c r="AA59" s="35">
        <f>+'[1]cwksExp08'!BZ59</f>
        <v>1789</v>
      </c>
      <c r="AB59" s="58">
        <f t="shared" si="7"/>
        <v>71860</v>
      </c>
      <c r="AD59" s="36">
        <f>+'[1]cwksExp08'!CM59</f>
        <v>69783</v>
      </c>
      <c r="AE59" s="35">
        <f>+'[1]cwksExp08'!CP59</f>
        <v>1782</v>
      </c>
      <c r="AF59" s="58">
        <f t="shared" si="8"/>
        <v>71565</v>
      </c>
      <c r="AH59" s="36">
        <f>+'[1]cwksExp08'!DC59</f>
        <v>68250</v>
      </c>
      <c r="AI59" s="35">
        <f>+'[1]cwksExp08'!DF59</f>
        <v>1743</v>
      </c>
      <c r="AJ59" s="58">
        <f t="shared" si="9"/>
        <v>69993</v>
      </c>
      <c r="AL59" s="36">
        <f>+'[1]cwksExp08'!DS59</f>
        <v>65957</v>
      </c>
      <c r="AM59" s="35">
        <f>+'[1]cwksExp08'!DV59</f>
        <v>1684</v>
      </c>
      <c r="AN59" s="58">
        <f t="shared" si="10"/>
        <v>67641</v>
      </c>
      <c r="AP59" s="36">
        <f>+'[1]cwksExp08'!EI59</f>
        <v>71798</v>
      </c>
      <c r="AQ59" s="35">
        <f>+'[1]cwksExp08'!EL59</f>
        <v>1834</v>
      </c>
      <c r="AR59" s="58">
        <f t="shared" si="11"/>
        <v>73632</v>
      </c>
      <c r="AT59" s="36">
        <f>+'[1]cwksExp08'!EY59</f>
        <v>69058</v>
      </c>
      <c r="AU59" s="35">
        <f>+'[1]cwksExp08'!FB59</f>
        <v>1764</v>
      </c>
      <c r="AV59" s="58">
        <f t="shared" si="12"/>
        <v>70822</v>
      </c>
      <c r="AX59" s="36">
        <f>+'[1]cwksExp08'!FO59</f>
        <v>67514</v>
      </c>
      <c r="AY59" s="35">
        <f>+'[1]cwksExp08'!FR59</f>
        <v>1724</v>
      </c>
      <c r="AZ59" s="58">
        <f t="shared" si="13"/>
        <v>69238</v>
      </c>
      <c r="BB59" s="36">
        <f>+'[1]cwksExp08'!GE59</f>
        <v>67409</v>
      </c>
      <c r="BC59" s="35">
        <f>+'[1]cwksExp08'!GH59</f>
        <v>1721</v>
      </c>
      <c r="BD59" s="58">
        <f t="shared" si="14"/>
        <v>69130</v>
      </c>
    </row>
    <row r="60" spans="1:56" ht="13.5">
      <c r="A60" s="17" t="s">
        <v>54</v>
      </c>
      <c r="C60" s="36">
        <f t="shared" si="0"/>
        <v>60177961</v>
      </c>
      <c r="D60" s="35">
        <f t="shared" si="0"/>
        <v>1536894</v>
      </c>
      <c r="E60" s="58">
        <f t="shared" si="1"/>
        <v>61714855</v>
      </c>
      <c r="G60" s="89">
        <f>+'FY 0708 EXPEND'!E61</f>
        <v>56926303</v>
      </c>
      <c r="H60" s="90">
        <f t="shared" si="2"/>
        <v>4788552</v>
      </c>
      <c r="J60" s="98">
        <f>+'[1]cwksExp08'!K60</f>
        <v>4740437</v>
      </c>
      <c r="K60" s="35">
        <f>+'[1]cwksExp08'!N60</f>
        <v>121062</v>
      </c>
      <c r="L60" s="58">
        <f t="shared" si="3"/>
        <v>4861499</v>
      </c>
      <c r="N60" s="36">
        <f>+'[1]cwksExp08'!AA60</f>
        <v>4782575</v>
      </c>
      <c r="O60" s="35">
        <f>+'[1]cwksExp08'!AD60</f>
        <v>122142</v>
      </c>
      <c r="P60" s="58">
        <f t="shared" si="4"/>
        <v>4904717</v>
      </c>
      <c r="R60" s="36">
        <f>+'[1]cwksExp08'!AQ60</f>
        <v>4796640</v>
      </c>
      <c r="S60" s="35">
        <f>+'[1]cwksExp08'!AT60</f>
        <v>122499</v>
      </c>
      <c r="T60" s="58">
        <f t="shared" si="5"/>
        <v>4919139</v>
      </c>
      <c r="V60" s="36">
        <f>+'[1]cwksExp08'!BG60</f>
        <v>4799853</v>
      </c>
      <c r="W60" s="35">
        <f>+'[1]cwksExp08'!BJ60</f>
        <v>122583</v>
      </c>
      <c r="X60" s="58">
        <f t="shared" si="6"/>
        <v>4922436</v>
      </c>
      <c r="Z60" s="36">
        <f>+'[1]cwksExp08'!BW60</f>
        <v>4843991</v>
      </c>
      <c r="AA60" s="35">
        <f>+'[1]cwksExp08'!BZ60</f>
        <v>123715</v>
      </c>
      <c r="AB60" s="58">
        <f t="shared" si="7"/>
        <v>4967706</v>
      </c>
      <c r="AD60" s="36">
        <f>+'[1]cwksExp08'!CM60</f>
        <v>5057411</v>
      </c>
      <c r="AE60" s="35">
        <f>+'[1]cwksExp08'!CP60</f>
        <v>129168</v>
      </c>
      <c r="AF60" s="58">
        <f t="shared" si="8"/>
        <v>5186579</v>
      </c>
      <c r="AH60" s="36">
        <f>+'[1]cwksExp08'!DC60</f>
        <v>5242854</v>
      </c>
      <c r="AI60" s="35">
        <f>+'[1]cwksExp08'!DF60</f>
        <v>133909</v>
      </c>
      <c r="AJ60" s="58">
        <f t="shared" si="9"/>
        <v>5376763</v>
      </c>
      <c r="AL60" s="36">
        <f>+'[1]cwksExp08'!DS60</f>
        <v>5185411</v>
      </c>
      <c r="AM60" s="35">
        <f>+'[1]cwksExp08'!DV60</f>
        <v>132436</v>
      </c>
      <c r="AN60" s="58">
        <f t="shared" si="10"/>
        <v>5317847</v>
      </c>
      <c r="AP60" s="36">
        <f>+'[1]cwksExp08'!EI60</f>
        <v>5174573</v>
      </c>
      <c r="AQ60" s="35">
        <f>+'[1]cwksExp08'!EL60</f>
        <v>132151</v>
      </c>
      <c r="AR60" s="58">
        <f t="shared" si="11"/>
        <v>5306724</v>
      </c>
      <c r="AT60" s="36">
        <f>+'[1]cwksExp08'!EY60</f>
        <v>5181631</v>
      </c>
      <c r="AU60" s="35">
        <f>+'[1]cwksExp08'!FB60</f>
        <v>132330</v>
      </c>
      <c r="AV60" s="58">
        <f t="shared" si="12"/>
        <v>5313961</v>
      </c>
      <c r="AX60" s="36">
        <f>+'[1]cwksExp08'!FO60</f>
        <v>5153933</v>
      </c>
      <c r="AY60" s="35">
        <f>+'[1]cwksExp08'!FR60</f>
        <v>131621</v>
      </c>
      <c r="AZ60" s="58">
        <f t="shared" si="13"/>
        <v>5285554</v>
      </c>
      <c r="BB60" s="36">
        <f>+'[1]cwksExp08'!GE60</f>
        <v>5218652</v>
      </c>
      <c r="BC60" s="35">
        <f>+'[1]cwksExp08'!GH60</f>
        <v>133278</v>
      </c>
      <c r="BD60" s="58">
        <f t="shared" si="14"/>
        <v>5351930</v>
      </c>
    </row>
    <row r="61" spans="1:56" ht="13.5">
      <c r="A61" s="17" t="s">
        <v>55</v>
      </c>
      <c r="C61" s="36">
        <f t="shared" si="0"/>
        <v>2903836</v>
      </c>
      <c r="D61" s="35">
        <f t="shared" si="0"/>
        <v>74093</v>
      </c>
      <c r="E61" s="58">
        <f t="shared" si="1"/>
        <v>2977929</v>
      </c>
      <c r="G61" s="89">
        <f>+'FY 0708 EXPEND'!E62</f>
        <v>2652776</v>
      </c>
      <c r="H61" s="90">
        <f t="shared" si="2"/>
        <v>325153</v>
      </c>
      <c r="J61" s="98">
        <f>+'[1]cwksExp08'!K61</f>
        <v>218333</v>
      </c>
      <c r="K61" s="35">
        <f>+'[1]cwksExp08'!N61</f>
        <v>5570</v>
      </c>
      <c r="L61" s="58">
        <f t="shared" si="3"/>
        <v>223903</v>
      </c>
      <c r="N61" s="36">
        <f>+'[1]cwksExp08'!AA61</f>
        <v>215147</v>
      </c>
      <c r="O61" s="35">
        <f>+'[1]cwksExp08'!AD61</f>
        <v>5488</v>
      </c>
      <c r="P61" s="58">
        <f t="shared" si="4"/>
        <v>220635</v>
      </c>
      <c r="R61" s="36">
        <f>+'[1]cwksExp08'!AQ61</f>
        <v>221934</v>
      </c>
      <c r="S61" s="35">
        <f>+'[1]cwksExp08'!AT61</f>
        <v>5661</v>
      </c>
      <c r="T61" s="58">
        <f t="shared" si="5"/>
        <v>227595</v>
      </c>
      <c r="V61" s="36">
        <f>+'[1]cwksExp08'!BG61</f>
        <v>228590</v>
      </c>
      <c r="W61" s="35">
        <f>+'[1]cwksExp08'!BJ61</f>
        <v>5834</v>
      </c>
      <c r="X61" s="58">
        <f t="shared" si="6"/>
        <v>234424</v>
      </c>
      <c r="Z61" s="36">
        <f>+'[1]cwksExp08'!BW61</f>
        <v>224108</v>
      </c>
      <c r="AA61" s="35">
        <f>+'[1]cwksExp08'!BZ61</f>
        <v>5717</v>
      </c>
      <c r="AB61" s="58">
        <f t="shared" si="7"/>
        <v>229825</v>
      </c>
      <c r="AD61" s="36">
        <f>+'[1]cwksExp08'!CM61</f>
        <v>247018</v>
      </c>
      <c r="AE61" s="35">
        <f>+'[1]cwksExp08'!CP61</f>
        <v>6303</v>
      </c>
      <c r="AF61" s="58">
        <f t="shared" si="8"/>
        <v>253321</v>
      </c>
      <c r="AH61" s="36">
        <f>+'[1]cwksExp08'!DC61</f>
        <v>254559</v>
      </c>
      <c r="AI61" s="35">
        <f>+'[1]cwksExp08'!DF61</f>
        <v>6497</v>
      </c>
      <c r="AJ61" s="58">
        <f t="shared" si="9"/>
        <v>261056</v>
      </c>
      <c r="AL61" s="36">
        <f>+'[1]cwksExp08'!DS61</f>
        <v>257844</v>
      </c>
      <c r="AM61" s="35">
        <f>+'[1]cwksExp08'!DV61</f>
        <v>6582</v>
      </c>
      <c r="AN61" s="58">
        <f t="shared" si="10"/>
        <v>264426</v>
      </c>
      <c r="AP61" s="36">
        <f>+'[1]cwksExp08'!EI61</f>
        <v>250455</v>
      </c>
      <c r="AQ61" s="35">
        <f>+'[1]cwksExp08'!EL61</f>
        <v>6391</v>
      </c>
      <c r="AR61" s="58">
        <f t="shared" si="11"/>
        <v>256846</v>
      </c>
      <c r="AT61" s="36">
        <f>+'[1]cwksExp08'!EY61</f>
        <v>258439</v>
      </c>
      <c r="AU61" s="35">
        <f>+'[1]cwksExp08'!FB61</f>
        <v>6593</v>
      </c>
      <c r="AV61" s="58">
        <f t="shared" si="12"/>
        <v>265032</v>
      </c>
      <c r="AX61" s="36">
        <f>+'[1]cwksExp08'!FO61</f>
        <v>261750</v>
      </c>
      <c r="AY61" s="35">
        <f>+'[1]cwksExp08'!FR61</f>
        <v>6678</v>
      </c>
      <c r="AZ61" s="58">
        <f t="shared" si="13"/>
        <v>268428</v>
      </c>
      <c r="BB61" s="36">
        <f>+'[1]cwksExp08'!GE61</f>
        <v>265659</v>
      </c>
      <c r="BC61" s="35">
        <f>+'[1]cwksExp08'!GH61</f>
        <v>6779</v>
      </c>
      <c r="BD61" s="58">
        <f t="shared" si="14"/>
        <v>272438</v>
      </c>
    </row>
    <row r="62" spans="1:56" ht="13.5">
      <c r="A62" s="17" t="s">
        <v>56</v>
      </c>
      <c r="C62" s="36">
        <f t="shared" si="0"/>
        <v>34643056</v>
      </c>
      <c r="D62" s="35">
        <f t="shared" si="0"/>
        <v>885090</v>
      </c>
      <c r="E62" s="58">
        <f t="shared" si="1"/>
        <v>35528146</v>
      </c>
      <c r="G62" s="89">
        <f>+'FY 0708 EXPEND'!E63</f>
        <v>32489836</v>
      </c>
      <c r="H62" s="90">
        <f t="shared" si="2"/>
        <v>3038310</v>
      </c>
      <c r="J62" s="98">
        <f>+'[1]cwksExp08'!K62</f>
        <v>2612097</v>
      </c>
      <c r="K62" s="35">
        <f>+'[1]cwksExp08'!N62</f>
        <v>66758</v>
      </c>
      <c r="L62" s="58">
        <f t="shared" si="3"/>
        <v>2678855</v>
      </c>
      <c r="N62" s="36">
        <f>+'[1]cwksExp08'!AA62</f>
        <v>2690186</v>
      </c>
      <c r="O62" s="35">
        <f>+'[1]cwksExp08'!AD62</f>
        <v>68786</v>
      </c>
      <c r="P62" s="58">
        <f t="shared" si="4"/>
        <v>2758972</v>
      </c>
      <c r="R62" s="36">
        <f>+'[1]cwksExp08'!AQ62</f>
        <v>2819384</v>
      </c>
      <c r="S62" s="35">
        <f>+'[1]cwksExp08'!AT62</f>
        <v>72094</v>
      </c>
      <c r="T62" s="58">
        <f t="shared" si="5"/>
        <v>2891478</v>
      </c>
      <c r="V62" s="36">
        <f>+'[1]cwksExp08'!BG62</f>
        <v>2857126</v>
      </c>
      <c r="W62" s="35">
        <f>+'[1]cwksExp08'!BJ62</f>
        <v>73027</v>
      </c>
      <c r="X62" s="58">
        <f t="shared" si="6"/>
        <v>2930153</v>
      </c>
      <c r="Z62" s="36">
        <f>+'[1]cwksExp08'!BW62</f>
        <v>2802675</v>
      </c>
      <c r="AA62" s="35">
        <f>+'[1]cwksExp08'!BZ62</f>
        <v>71602</v>
      </c>
      <c r="AB62" s="58">
        <f t="shared" si="7"/>
        <v>2874277</v>
      </c>
      <c r="AD62" s="36">
        <f>+'[1]cwksExp08'!CM62</f>
        <v>2888717</v>
      </c>
      <c r="AE62" s="35">
        <f>+'[1]cwksExp08'!CP62</f>
        <v>73796</v>
      </c>
      <c r="AF62" s="58">
        <f t="shared" si="8"/>
        <v>2962513</v>
      </c>
      <c r="AH62" s="36">
        <f>+'[1]cwksExp08'!DC62</f>
        <v>2923592</v>
      </c>
      <c r="AI62" s="35">
        <f>+'[1]cwksExp08'!DF62</f>
        <v>74581</v>
      </c>
      <c r="AJ62" s="58">
        <f t="shared" si="9"/>
        <v>2998173</v>
      </c>
      <c r="AL62" s="36">
        <f>+'[1]cwksExp08'!DS62</f>
        <v>3025676</v>
      </c>
      <c r="AM62" s="35">
        <f>+'[1]cwksExp08'!DV62</f>
        <v>77295</v>
      </c>
      <c r="AN62" s="58">
        <f t="shared" si="10"/>
        <v>3102971</v>
      </c>
      <c r="AP62" s="36">
        <f>+'[1]cwksExp08'!EI62</f>
        <v>3042736</v>
      </c>
      <c r="AQ62" s="35">
        <f>+'[1]cwksExp08'!EL62</f>
        <v>77610</v>
      </c>
      <c r="AR62" s="58">
        <f t="shared" si="11"/>
        <v>3120346</v>
      </c>
      <c r="AT62" s="36">
        <f>+'[1]cwksExp08'!EY62</f>
        <v>3041305</v>
      </c>
      <c r="AU62" s="35">
        <f>+'[1]cwksExp08'!FB62</f>
        <v>77732</v>
      </c>
      <c r="AV62" s="58">
        <f t="shared" si="12"/>
        <v>3119037</v>
      </c>
      <c r="AX62" s="36">
        <f>+'[1]cwksExp08'!FO62</f>
        <v>2935719</v>
      </c>
      <c r="AY62" s="35">
        <f>+'[1]cwksExp08'!FR62</f>
        <v>74989</v>
      </c>
      <c r="AZ62" s="58">
        <f t="shared" si="13"/>
        <v>3010708</v>
      </c>
      <c r="BB62" s="36">
        <f>+'[1]cwksExp08'!GE62</f>
        <v>3003843</v>
      </c>
      <c r="BC62" s="35">
        <f>+'[1]cwksExp08'!GH62</f>
        <v>76820</v>
      </c>
      <c r="BD62" s="58">
        <f t="shared" si="14"/>
        <v>3080663</v>
      </c>
    </row>
    <row r="63" spans="1:56" ht="13.5">
      <c r="A63" s="17" t="s">
        <v>57</v>
      </c>
      <c r="C63" s="36">
        <f t="shared" si="0"/>
        <v>9489611</v>
      </c>
      <c r="D63" s="35">
        <f t="shared" si="0"/>
        <v>242524</v>
      </c>
      <c r="E63" s="58">
        <f t="shared" si="1"/>
        <v>9732135</v>
      </c>
      <c r="G63" s="89">
        <f>+'FY 0708 EXPEND'!E64</f>
        <v>9284101</v>
      </c>
      <c r="H63" s="90">
        <f t="shared" si="2"/>
        <v>448034</v>
      </c>
      <c r="J63" s="98">
        <f>+'[1]cwksExp08'!K63</f>
        <v>758811</v>
      </c>
      <c r="K63" s="35">
        <f>+'[1]cwksExp08'!N63</f>
        <v>19394</v>
      </c>
      <c r="L63" s="58">
        <f t="shared" si="3"/>
        <v>778205</v>
      </c>
      <c r="N63" s="36">
        <f>+'[1]cwksExp08'!AA63</f>
        <v>780593</v>
      </c>
      <c r="O63" s="35">
        <f>+'[1]cwksExp08'!AD63</f>
        <v>19942</v>
      </c>
      <c r="P63" s="58">
        <f t="shared" si="4"/>
        <v>800535</v>
      </c>
      <c r="R63" s="36">
        <f>+'[1]cwksExp08'!AQ63</f>
        <v>784031</v>
      </c>
      <c r="S63" s="35">
        <f>+'[1]cwksExp08'!AT63</f>
        <v>20039</v>
      </c>
      <c r="T63" s="58">
        <f t="shared" si="5"/>
        <v>804070</v>
      </c>
      <c r="V63" s="36">
        <f>+'[1]cwksExp08'!BG63</f>
        <v>791451</v>
      </c>
      <c r="W63" s="35">
        <f>+'[1]cwksExp08'!BJ63</f>
        <v>20215</v>
      </c>
      <c r="X63" s="58">
        <f t="shared" si="6"/>
        <v>811666</v>
      </c>
      <c r="Z63" s="36">
        <f>+'[1]cwksExp08'!BW63</f>
        <v>767974</v>
      </c>
      <c r="AA63" s="35">
        <f>+'[1]cwksExp08'!BZ63</f>
        <v>19636</v>
      </c>
      <c r="AB63" s="58">
        <f t="shared" si="7"/>
        <v>787610</v>
      </c>
      <c r="AD63" s="36">
        <f>+'[1]cwksExp08'!CM63</f>
        <v>782321</v>
      </c>
      <c r="AE63" s="35">
        <f>+'[1]cwksExp08'!CP63</f>
        <v>19978</v>
      </c>
      <c r="AF63" s="58">
        <f t="shared" si="8"/>
        <v>802299</v>
      </c>
      <c r="AH63" s="36">
        <f>+'[1]cwksExp08'!DC63</f>
        <v>787579</v>
      </c>
      <c r="AI63" s="35">
        <f>+'[1]cwksExp08'!DF63</f>
        <v>20155</v>
      </c>
      <c r="AJ63" s="58">
        <f t="shared" si="9"/>
        <v>807734</v>
      </c>
      <c r="AL63" s="36">
        <f>+'[1]cwksExp08'!DS63</f>
        <v>799209</v>
      </c>
      <c r="AM63" s="35">
        <f>+'[1]cwksExp08'!DV63</f>
        <v>20438</v>
      </c>
      <c r="AN63" s="58">
        <f t="shared" si="10"/>
        <v>819647</v>
      </c>
      <c r="AP63" s="36">
        <f>+'[1]cwksExp08'!EI63</f>
        <v>799026</v>
      </c>
      <c r="AQ63" s="35">
        <f>+'[1]cwksExp08'!EL63</f>
        <v>20418</v>
      </c>
      <c r="AR63" s="58">
        <f t="shared" si="11"/>
        <v>819444</v>
      </c>
      <c r="AT63" s="36">
        <f>+'[1]cwksExp08'!EY63</f>
        <v>813350</v>
      </c>
      <c r="AU63" s="35">
        <f>+'[1]cwksExp08'!FB63</f>
        <v>20782</v>
      </c>
      <c r="AV63" s="58">
        <f t="shared" si="12"/>
        <v>834132</v>
      </c>
      <c r="AX63" s="36">
        <f>+'[1]cwksExp08'!FO63</f>
        <v>793034</v>
      </c>
      <c r="AY63" s="35">
        <f>+'[1]cwksExp08'!FR63</f>
        <v>20274</v>
      </c>
      <c r="AZ63" s="58">
        <f t="shared" si="13"/>
        <v>813308</v>
      </c>
      <c r="BB63" s="36">
        <f>+'[1]cwksExp08'!GE63</f>
        <v>832232</v>
      </c>
      <c r="BC63" s="35">
        <f>+'[1]cwksExp08'!GH63</f>
        <v>21253</v>
      </c>
      <c r="BD63" s="58">
        <f t="shared" si="14"/>
        <v>853485</v>
      </c>
    </row>
    <row r="64" spans="1:56" ht="13.5">
      <c r="A64" s="17" t="s">
        <v>58</v>
      </c>
      <c r="C64" s="36">
        <f t="shared" si="0"/>
        <v>7700293</v>
      </c>
      <c r="D64" s="35">
        <f t="shared" si="0"/>
        <v>196702</v>
      </c>
      <c r="E64" s="58">
        <f t="shared" si="1"/>
        <v>7896995</v>
      </c>
      <c r="G64" s="89">
        <f>+'FY 0708 EXPEND'!E65</f>
        <v>7948626</v>
      </c>
      <c r="H64" s="90">
        <f t="shared" si="2"/>
        <v>-51631</v>
      </c>
      <c r="J64" s="98">
        <f>+'[1]cwksExp08'!K64</f>
        <v>607340</v>
      </c>
      <c r="K64" s="35">
        <f>+'[1]cwksExp08'!N64</f>
        <v>15530</v>
      </c>
      <c r="L64" s="58">
        <f t="shared" si="3"/>
        <v>622870</v>
      </c>
      <c r="N64" s="36">
        <f>+'[1]cwksExp08'!AA64</f>
        <v>627854</v>
      </c>
      <c r="O64" s="35">
        <f>+'[1]cwksExp08'!AD64</f>
        <v>16036</v>
      </c>
      <c r="P64" s="58">
        <f t="shared" si="4"/>
        <v>643890</v>
      </c>
      <c r="R64" s="36">
        <f>+'[1]cwksExp08'!AQ64</f>
        <v>606879</v>
      </c>
      <c r="S64" s="35">
        <f>+'[1]cwksExp08'!AT64</f>
        <v>15496</v>
      </c>
      <c r="T64" s="58">
        <f t="shared" si="5"/>
        <v>622375</v>
      </c>
      <c r="V64" s="36">
        <f>+'[1]cwksExp08'!BG64</f>
        <v>628505</v>
      </c>
      <c r="W64" s="35">
        <f>+'[1]cwksExp08'!BJ64</f>
        <v>16052</v>
      </c>
      <c r="X64" s="58">
        <f t="shared" si="6"/>
        <v>644557</v>
      </c>
      <c r="Z64" s="36">
        <f>+'[1]cwksExp08'!BW64</f>
        <v>625663</v>
      </c>
      <c r="AA64" s="35">
        <f>+'[1]cwksExp08'!BZ64</f>
        <v>15997</v>
      </c>
      <c r="AB64" s="58">
        <f t="shared" si="7"/>
        <v>641660</v>
      </c>
      <c r="AD64" s="36">
        <f>+'[1]cwksExp08'!CM64</f>
        <v>646124</v>
      </c>
      <c r="AE64" s="35">
        <f>+'[1]cwksExp08'!CP64</f>
        <v>16504</v>
      </c>
      <c r="AF64" s="58">
        <f t="shared" si="8"/>
        <v>662628</v>
      </c>
      <c r="AH64" s="36">
        <f>+'[1]cwksExp08'!DC64</f>
        <v>656087</v>
      </c>
      <c r="AI64" s="35">
        <f>+'[1]cwksExp08'!DF64</f>
        <v>16757</v>
      </c>
      <c r="AJ64" s="58">
        <f t="shared" si="9"/>
        <v>672844</v>
      </c>
      <c r="AL64" s="36">
        <f>+'[1]cwksExp08'!DS64</f>
        <v>647976</v>
      </c>
      <c r="AM64" s="35">
        <f>+'[1]cwksExp08'!DV64</f>
        <v>16550</v>
      </c>
      <c r="AN64" s="58">
        <f t="shared" si="10"/>
        <v>664526</v>
      </c>
      <c r="AP64" s="36">
        <f>+'[1]cwksExp08'!EI64</f>
        <v>653769</v>
      </c>
      <c r="AQ64" s="35">
        <f>+'[1]cwksExp08'!EL64</f>
        <v>16699</v>
      </c>
      <c r="AR64" s="58">
        <f t="shared" si="11"/>
        <v>670468</v>
      </c>
      <c r="AT64" s="36">
        <f>+'[1]cwksExp08'!EY64</f>
        <v>662121</v>
      </c>
      <c r="AU64" s="35">
        <f>+'[1]cwksExp08'!FB64</f>
        <v>16909</v>
      </c>
      <c r="AV64" s="58">
        <f t="shared" si="12"/>
        <v>679030</v>
      </c>
      <c r="AX64" s="36">
        <f>+'[1]cwksExp08'!FO64</f>
        <v>664801</v>
      </c>
      <c r="AY64" s="35">
        <f>+'[1]cwksExp08'!FR64</f>
        <v>16979</v>
      </c>
      <c r="AZ64" s="58">
        <f t="shared" si="13"/>
        <v>681780</v>
      </c>
      <c r="BB64" s="36">
        <f>+'[1]cwksExp08'!GE64</f>
        <v>673174</v>
      </c>
      <c r="BC64" s="35">
        <f>+'[1]cwksExp08'!GH64</f>
        <v>17193</v>
      </c>
      <c r="BD64" s="58">
        <f t="shared" si="14"/>
        <v>690367</v>
      </c>
    </row>
    <row r="65" spans="1:56" ht="13.5">
      <c r="A65" s="17"/>
      <c r="C65" s="36"/>
      <c r="D65" s="35"/>
      <c r="E65" s="58"/>
      <c r="G65" s="89"/>
      <c r="H65" s="90"/>
      <c r="J65" s="36"/>
      <c r="K65" s="35"/>
      <c r="L65" s="58"/>
      <c r="N65" s="36"/>
      <c r="O65" s="35"/>
      <c r="P65" s="58"/>
      <c r="R65" s="36"/>
      <c r="S65" s="35"/>
      <c r="T65" s="58"/>
      <c r="V65" s="36"/>
      <c r="W65" s="35"/>
      <c r="X65" s="58"/>
      <c r="Z65" s="36"/>
      <c r="AA65" s="35"/>
      <c r="AB65" s="58"/>
      <c r="AD65" s="36"/>
      <c r="AE65" s="35"/>
      <c r="AF65" s="58"/>
      <c r="AH65" s="36"/>
      <c r="AI65" s="35"/>
      <c r="AJ65" s="58"/>
      <c r="AL65" s="36"/>
      <c r="AM65" s="35"/>
      <c r="AN65" s="58"/>
      <c r="AP65" s="36"/>
      <c r="AQ65" s="35"/>
      <c r="AR65" s="58"/>
      <c r="AT65" s="36"/>
      <c r="AU65" s="35"/>
      <c r="AV65" s="58"/>
      <c r="AX65" s="36"/>
      <c r="AY65" s="35"/>
      <c r="AZ65" s="58"/>
      <c r="BB65" s="36"/>
      <c r="BC65" s="35"/>
      <c r="BD65" s="58"/>
    </row>
    <row r="66" spans="1:56" ht="14.25" thickBot="1">
      <c r="A66" s="12" t="s">
        <v>59</v>
      </c>
      <c r="C66" s="59">
        <f>SUM(C7:C64)</f>
        <v>2374555993</v>
      </c>
      <c r="D66" s="60">
        <f>SUM(D7:D64)</f>
        <v>60681253</v>
      </c>
      <c r="E66" s="61">
        <f>SUM(E7:E64)</f>
        <v>2435237246</v>
      </c>
      <c r="G66" s="99">
        <f>SUM(G7:G64)</f>
        <v>2242320492</v>
      </c>
      <c r="H66" s="100">
        <f>SUM(H7:H64)</f>
        <v>192916754</v>
      </c>
      <c r="J66" s="59">
        <f>SUM(J7:J64)</f>
        <v>186454262</v>
      </c>
      <c r="K66" s="60">
        <f>SUM(K7:K64)</f>
        <v>4764645</v>
      </c>
      <c r="L66" s="61">
        <f>SUM(L7:L64)</f>
        <v>191218907</v>
      </c>
      <c r="N66" s="59">
        <f>SUM(N7:N64)</f>
        <v>188410238</v>
      </c>
      <c r="O66" s="60">
        <f>SUM(O7:O64)</f>
        <v>4815721</v>
      </c>
      <c r="P66" s="61">
        <f>SUM(P7:P64)</f>
        <v>193225959</v>
      </c>
      <c r="R66" s="59">
        <f>SUM(R7:R64)</f>
        <v>189732640</v>
      </c>
      <c r="S66" s="60">
        <f>SUM(S7:S64)</f>
        <v>4848508</v>
      </c>
      <c r="T66" s="61">
        <f>SUM(T7:T64)</f>
        <v>194581148</v>
      </c>
      <c r="V66" s="59">
        <f>SUM(V7:V64)</f>
        <v>193022029</v>
      </c>
      <c r="W66" s="60">
        <f>SUM(W7:W64)</f>
        <v>4932067</v>
      </c>
      <c r="X66" s="61">
        <f>SUM(X7:X64)</f>
        <v>197954096</v>
      </c>
      <c r="Z66" s="59">
        <f>SUM(Z7:Z64)</f>
        <v>193308656</v>
      </c>
      <c r="AA66" s="60">
        <f>SUM(AA7:AA64)</f>
        <v>4939649</v>
      </c>
      <c r="AB66" s="61">
        <f>SUM(AB7:AB64)</f>
        <v>198248305</v>
      </c>
      <c r="AD66" s="59">
        <f>SUM(AD7:AD64)</f>
        <v>198742443</v>
      </c>
      <c r="AE66" s="60">
        <f>SUM(AE7:AE64)</f>
        <v>5078402</v>
      </c>
      <c r="AF66" s="61">
        <f>SUM(AF7:AF64)</f>
        <v>203820845</v>
      </c>
      <c r="AH66" s="59">
        <f>SUM(AH7:AH64)</f>
        <v>199765996</v>
      </c>
      <c r="AI66" s="60">
        <f>SUM(AI7:AI64)</f>
        <v>5105200</v>
      </c>
      <c r="AJ66" s="61">
        <f>SUM(AJ7:AJ64)</f>
        <v>204871196</v>
      </c>
      <c r="AL66" s="59">
        <f>SUM(AL7:AL64)</f>
        <v>201095091</v>
      </c>
      <c r="AM66" s="60">
        <f>SUM(AM7:AM64)</f>
        <v>5138093</v>
      </c>
      <c r="AN66" s="61">
        <f>SUM(AN7:AN64)</f>
        <v>206233184</v>
      </c>
      <c r="AP66" s="59">
        <f>SUM(AP7:AP64)</f>
        <v>204367380</v>
      </c>
      <c r="AQ66" s="60">
        <f>SUM(AQ7:AQ64)</f>
        <v>5222837</v>
      </c>
      <c r="AR66" s="61">
        <f>SUM(AR7:AR64)</f>
        <v>209590217</v>
      </c>
      <c r="AT66" s="59">
        <f>SUM(AT7:AT64)</f>
        <v>205679182</v>
      </c>
      <c r="AU66" s="60">
        <f>SUM(AU7:AU64)</f>
        <v>5256159</v>
      </c>
      <c r="AV66" s="61">
        <f>SUM(AV7:AV64)</f>
        <v>210935341</v>
      </c>
      <c r="AX66" s="59">
        <f>SUM(AX7:AX64)</f>
        <v>205976957</v>
      </c>
      <c r="AY66" s="60">
        <f>SUM(AY7:AY64)</f>
        <v>5263366</v>
      </c>
      <c r="AZ66" s="61">
        <f>SUM(AZ7:AZ64)</f>
        <v>211240323</v>
      </c>
      <c r="BB66" s="59">
        <f>SUM(BB7:BB64)</f>
        <v>208001119</v>
      </c>
      <c r="BC66" s="60">
        <f>SUM(BC7:BC64)</f>
        <v>5316606</v>
      </c>
      <c r="BD66" s="61">
        <f>SUM(BD7:BD64)</f>
        <v>213317725</v>
      </c>
    </row>
  </sheetData>
  <sheetProtection/>
  <mergeCells count="13">
    <mergeCell ref="BB2:BD2"/>
    <mergeCell ref="AD2:AF2"/>
    <mergeCell ref="AH2:AJ2"/>
    <mergeCell ref="AL2:AN2"/>
    <mergeCell ref="AP2:AR2"/>
    <mergeCell ref="AT2:AV2"/>
    <mergeCell ref="AX2:AZ2"/>
    <mergeCell ref="Z2:AB2"/>
    <mergeCell ref="C2:E2"/>
    <mergeCell ref="J2:L2"/>
    <mergeCell ref="N2:P2"/>
    <mergeCell ref="R2:T2"/>
    <mergeCell ref="V2:X2"/>
  </mergeCells>
  <printOptions horizontalCentered="1"/>
  <pageMargins left="0" right="0" top="0.5" bottom="0.35" header="0.25" footer="0"/>
  <pageSetup horizontalDpi="600" verticalDpi="600" orientation="landscape" scale="66" r:id="rId1"/>
  <headerFooter alignWithMargins="0">
    <oddHeader>&amp;RPAGE &amp;P OF &amp;N</oddHeader>
    <oddFooter>&amp;L&amp;Z&amp;F&amp;A&amp;R&amp;D  &amp;T</oddFooter>
  </headerFooter>
  <colBreaks count="4" manualBreakCount="4">
    <brk id="9" max="65535" man="1"/>
    <brk id="20" max="65535" man="1"/>
    <brk id="32" max="65535" man="1"/>
    <brk id="4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T72"/>
  <sheetViews>
    <sheetView zoomScalePageLayoutView="0" workbookViewId="0" topLeftCell="A1">
      <pane xSplit="2" ySplit="6" topLeftCell="C7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I21" sqref="I21"/>
    </sheetView>
  </sheetViews>
  <sheetFormatPr defaultColWidth="2.140625" defaultRowHeight="12.75"/>
  <cols>
    <col min="1" max="1" width="19.8515625" style="67" customWidth="1"/>
    <col min="2" max="2" width="2.140625" style="1" customWidth="1"/>
    <col min="3" max="3" width="18.00390625" style="15" bestFit="1" customWidth="1"/>
    <col min="4" max="4" width="16.140625" style="15" bestFit="1" customWidth="1"/>
    <col min="5" max="5" width="15.8515625" style="15" bestFit="1" customWidth="1"/>
    <col min="6" max="6" width="17.7109375" style="15" bestFit="1" customWidth="1"/>
    <col min="7" max="7" width="2.140625" style="64" customWidth="1"/>
    <col min="8" max="8" width="18.00390625" style="64" bestFit="1" customWidth="1"/>
    <col min="9" max="9" width="17.7109375" style="64" bestFit="1" customWidth="1"/>
    <col min="10" max="10" width="2.7109375" style="64" customWidth="1"/>
    <col min="11" max="12" width="12.00390625" style="64" customWidth="1"/>
    <col min="13" max="13" width="2.140625" style="1" customWidth="1"/>
    <col min="14" max="15" width="16.140625" style="15" bestFit="1" customWidth="1"/>
    <col min="16" max="16" width="10.421875" style="15" customWidth="1"/>
    <col min="17" max="17" width="11.421875" style="15" bestFit="1" customWidth="1"/>
    <col min="18" max="18" width="2.140625" style="1" customWidth="1"/>
    <col min="19" max="20" width="11.421875" style="15" bestFit="1" customWidth="1"/>
    <col min="21" max="21" width="10.421875" style="15" bestFit="1" customWidth="1"/>
    <col min="22" max="22" width="11.421875" style="15" bestFit="1" customWidth="1"/>
    <col min="23" max="23" width="2.140625" style="1" customWidth="1"/>
    <col min="24" max="25" width="11.421875" style="15" bestFit="1" customWidth="1"/>
    <col min="26" max="26" width="9.00390625" style="15" bestFit="1" customWidth="1"/>
    <col min="27" max="27" width="11.421875" style="15" bestFit="1" customWidth="1"/>
    <col min="28" max="28" width="2.140625" style="1" customWidth="1"/>
    <col min="29" max="30" width="11.421875" style="15" bestFit="1" customWidth="1"/>
    <col min="31" max="31" width="9.00390625" style="15" bestFit="1" customWidth="1"/>
    <col min="32" max="32" width="11.421875" style="15" bestFit="1" customWidth="1"/>
    <col min="33" max="33" width="2.140625" style="1" customWidth="1"/>
    <col min="34" max="35" width="11.421875" style="15" bestFit="1" customWidth="1"/>
    <col min="36" max="36" width="9.00390625" style="15" bestFit="1" customWidth="1"/>
    <col min="37" max="37" width="11.421875" style="15" bestFit="1" customWidth="1"/>
    <col min="38" max="38" width="2.140625" style="1" customWidth="1"/>
    <col min="39" max="40" width="11.421875" style="15" bestFit="1" customWidth="1"/>
    <col min="41" max="41" width="9.00390625" style="15" bestFit="1" customWidth="1"/>
    <col min="42" max="42" width="11.421875" style="15" bestFit="1" customWidth="1"/>
    <col min="43" max="43" width="2.140625" style="1" customWidth="1"/>
    <col min="44" max="45" width="11.421875" style="15" bestFit="1" customWidth="1"/>
    <col min="46" max="46" width="9.00390625" style="15" bestFit="1" customWidth="1"/>
    <col min="47" max="47" width="11.421875" style="15" bestFit="1" customWidth="1"/>
    <col min="48" max="48" width="2.140625" style="1" customWidth="1"/>
    <col min="49" max="50" width="11.421875" style="15" bestFit="1" customWidth="1"/>
    <col min="51" max="51" width="9.00390625" style="15" bestFit="1" customWidth="1"/>
    <col min="52" max="52" width="11.421875" style="15" bestFit="1" customWidth="1"/>
    <col min="53" max="53" width="2.140625" style="1" customWidth="1"/>
    <col min="54" max="55" width="11.421875" style="15" bestFit="1" customWidth="1"/>
    <col min="56" max="56" width="10.421875" style="15" bestFit="1" customWidth="1"/>
    <col min="57" max="57" width="11.421875" style="15" bestFit="1" customWidth="1"/>
    <col min="58" max="58" width="2.140625" style="1" customWidth="1"/>
    <col min="59" max="60" width="11.421875" style="15" bestFit="1" customWidth="1"/>
    <col min="61" max="61" width="10.421875" style="15" bestFit="1" customWidth="1"/>
    <col min="62" max="62" width="11.421875" style="15" bestFit="1" customWidth="1"/>
    <col min="63" max="63" width="2.140625" style="1" customWidth="1"/>
    <col min="64" max="65" width="11.421875" style="15" bestFit="1" customWidth="1"/>
    <col min="66" max="66" width="10.421875" style="15" bestFit="1" customWidth="1"/>
    <col min="67" max="67" width="11.421875" style="15" bestFit="1" customWidth="1"/>
    <col min="68" max="68" width="2.140625" style="1" customWidth="1"/>
    <col min="69" max="70" width="11.421875" style="15" bestFit="1" customWidth="1"/>
    <col min="71" max="71" width="10.421875" style="15" bestFit="1" customWidth="1"/>
    <col min="72" max="72" width="11.421875" style="15" bestFit="1" customWidth="1"/>
    <col min="73" max="16384" width="2.140625" style="1" customWidth="1"/>
  </cols>
  <sheetData>
    <row r="1" spans="1:72" ht="13.5">
      <c r="A1" s="63" t="s">
        <v>107</v>
      </c>
      <c r="C1" s="12"/>
      <c r="D1" s="12"/>
      <c r="E1" s="12"/>
      <c r="F1" s="12"/>
      <c r="N1" s="12"/>
      <c r="O1" s="12"/>
      <c r="P1" s="12"/>
      <c r="Q1" s="12"/>
      <c r="S1" s="12"/>
      <c r="T1" s="12"/>
      <c r="U1" s="12"/>
      <c r="V1" s="12"/>
      <c r="X1" s="12"/>
      <c r="Y1" s="12"/>
      <c r="Z1" s="12"/>
      <c r="AA1" s="12"/>
      <c r="AC1" s="12"/>
      <c r="AD1" s="12"/>
      <c r="AE1" s="12"/>
      <c r="AF1" s="12"/>
      <c r="AH1" s="12"/>
      <c r="AI1" s="12"/>
      <c r="AJ1" s="12"/>
      <c r="AK1" s="12"/>
      <c r="AM1" s="12"/>
      <c r="AN1" s="12"/>
      <c r="AO1" s="12"/>
      <c r="AP1" s="12"/>
      <c r="AR1" s="12"/>
      <c r="AS1" s="12"/>
      <c r="AT1" s="12"/>
      <c r="AU1" s="12"/>
      <c r="AW1" s="12"/>
      <c r="AX1" s="12"/>
      <c r="AY1" s="12"/>
      <c r="AZ1" s="12"/>
      <c r="BB1" s="12"/>
      <c r="BC1" s="12"/>
      <c r="BD1" s="12"/>
      <c r="BE1" s="12"/>
      <c r="BG1" s="12"/>
      <c r="BH1" s="12"/>
      <c r="BI1" s="12"/>
      <c r="BJ1" s="12"/>
      <c r="BL1" s="12"/>
      <c r="BM1" s="12"/>
      <c r="BN1" s="12"/>
      <c r="BO1" s="12"/>
      <c r="BQ1" s="12"/>
      <c r="BR1" s="12"/>
      <c r="BS1" s="12"/>
      <c r="BT1" s="12"/>
    </row>
    <row r="2" spans="1:72" ht="14.25" thickBot="1">
      <c r="A2" s="65" t="s">
        <v>108</v>
      </c>
      <c r="C2" s="12"/>
      <c r="D2" s="12"/>
      <c r="E2" s="12"/>
      <c r="F2" s="12"/>
      <c r="K2" s="66" t="s">
        <v>76</v>
      </c>
      <c r="N2" s="12"/>
      <c r="O2" s="12"/>
      <c r="P2" s="12"/>
      <c r="Q2" s="12"/>
      <c r="S2" s="12"/>
      <c r="T2" s="12"/>
      <c r="U2" s="12"/>
      <c r="V2" s="12"/>
      <c r="X2" s="12"/>
      <c r="Y2" s="12"/>
      <c r="Z2" s="12"/>
      <c r="AA2" s="12"/>
      <c r="AC2" s="12"/>
      <c r="AD2" s="12"/>
      <c r="AE2" s="12"/>
      <c r="AF2" s="12"/>
      <c r="AH2" s="12"/>
      <c r="AI2" s="12"/>
      <c r="AJ2" s="12"/>
      <c r="AK2" s="12"/>
      <c r="AM2" s="12"/>
      <c r="AN2" s="12"/>
      <c r="AO2" s="12"/>
      <c r="AP2" s="12"/>
      <c r="AR2" s="12"/>
      <c r="AS2" s="12"/>
      <c r="AT2" s="12"/>
      <c r="AU2" s="12"/>
      <c r="AW2" s="12"/>
      <c r="AX2" s="12"/>
      <c r="AY2" s="12"/>
      <c r="AZ2" s="12"/>
      <c r="BB2" s="12"/>
      <c r="BC2" s="12"/>
      <c r="BD2" s="12"/>
      <c r="BE2" s="12"/>
      <c r="BG2" s="12"/>
      <c r="BH2" s="12"/>
      <c r="BI2" s="12"/>
      <c r="BJ2" s="12"/>
      <c r="BL2" s="12"/>
      <c r="BM2" s="12"/>
      <c r="BN2" s="12"/>
      <c r="BO2" s="12"/>
      <c r="BQ2" s="12"/>
      <c r="BR2" s="12"/>
      <c r="BS2" s="12"/>
      <c r="BT2" s="12"/>
    </row>
    <row r="3" spans="3:72" ht="13.5">
      <c r="C3" s="41" t="s">
        <v>109</v>
      </c>
      <c r="D3" s="42"/>
      <c r="E3" s="42"/>
      <c r="F3" s="43"/>
      <c r="H3" s="68" t="s">
        <v>125</v>
      </c>
      <c r="I3" s="68" t="s">
        <v>80</v>
      </c>
      <c r="J3" s="12"/>
      <c r="K3" s="69" t="s">
        <v>125</v>
      </c>
      <c r="L3" s="70" t="s">
        <v>80</v>
      </c>
      <c r="N3" s="41" t="s">
        <v>110</v>
      </c>
      <c r="O3" s="42"/>
      <c r="P3" s="42"/>
      <c r="Q3" s="43"/>
      <c r="S3" s="41" t="s">
        <v>111</v>
      </c>
      <c r="T3" s="42"/>
      <c r="U3" s="42"/>
      <c r="V3" s="43"/>
      <c r="X3" s="41" t="s">
        <v>112</v>
      </c>
      <c r="Y3" s="42"/>
      <c r="Z3" s="42"/>
      <c r="AA3" s="43"/>
      <c r="AC3" s="41" t="s">
        <v>113</v>
      </c>
      <c r="AD3" s="42"/>
      <c r="AE3" s="42"/>
      <c r="AF3" s="43"/>
      <c r="AH3" s="41" t="s">
        <v>114</v>
      </c>
      <c r="AI3" s="42"/>
      <c r="AJ3" s="42"/>
      <c r="AK3" s="43"/>
      <c r="AM3" s="41" t="s">
        <v>115</v>
      </c>
      <c r="AN3" s="42"/>
      <c r="AO3" s="42"/>
      <c r="AP3" s="43"/>
      <c r="AR3" s="41" t="s">
        <v>116</v>
      </c>
      <c r="AS3" s="42"/>
      <c r="AT3" s="42"/>
      <c r="AU3" s="43"/>
      <c r="AW3" s="41" t="s">
        <v>117</v>
      </c>
      <c r="AX3" s="42"/>
      <c r="AY3" s="42"/>
      <c r="AZ3" s="43"/>
      <c r="BB3" s="41" t="s">
        <v>118</v>
      </c>
      <c r="BC3" s="42"/>
      <c r="BD3" s="42"/>
      <c r="BE3" s="43"/>
      <c r="BG3" s="41" t="s">
        <v>119</v>
      </c>
      <c r="BH3" s="42"/>
      <c r="BI3" s="42"/>
      <c r="BJ3" s="43"/>
      <c r="BL3" s="41" t="s">
        <v>120</v>
      </c>
      <c r="BM3" s="42"/>
      <c r="BN3" s="42"/>
      <c r="BO3" s="43"/>
      <c r="BQ3" s="41" t="s">
        <v>121</v>
      </c>
      <c r="BR3" s="42"/>
      <c r="BS3" s="42"/>
      <c r="BT3" s="43"/>
    </row>
    <row r="4" spans="1:72" ht="13.5">
      <c r="A4" s="71"/>
      <c r="C4" s="72"/>
      <c r="D4" s="73"/>
      <c r="E4" s="73"/>
      <c r="F4" s="74"/>
      <c r="H4" s="75" t="s">
        <v>72</v>
      </c>
      <c r="I4" s="75" t="s">
        <v>82</v>
      </c>
      <c r="J4" s="12"/>
      <c r="K4" s="76" t="s">
        <v>72</v>
      </c>
      <c r="L4" s="77" t="s">
        <v>79</v>
      </c>
      <c r="N4" s="72"/>
      <c r="O4" s="73"/>
      <c r="P4" s="73"/>
      <c r="Q4" s="74"/>
      <c r="S4" s="72"/>
      <c r="T4" s="73"/>
      <c r="U4" s="73"/>
      <c r="V4" s="74"/>
      <c r="X4" s="72"/>
      <c r="Y4" s="73"/>
      <c r="Z4" s="73"/>
      <c r="AA4" s="74"/>
      <c r="AC4" s="72"/>
      <c r="AD4" s="73"/>
      <c r="AE4" s="73"/>
      <c r="AF4" s="74"/>
      <c r="AH4" s="72"/>
      <c r="AI4" s="73"/>
      <c r="AJ4" s="73"/>
      <c r="AK4" s="74"/>
      <c r="AM4" s="72"/>
      <c r="AN4" s="73"/>
      <c r="AO4" s="73"/>
      <c r="AP4" s="74"/>
      <c r="AR4" s="72"/>
      <c r="AS4" s="73"/>
      <c r="AT4" s="73"/>
      <c r="AU4" s="74"/>
      <c r="AW4" s="72"/>
      <c r="AX4" s="73"/>
      <c r="AY4" s="73"/>
      <c r="AZ4" s="74"/>
      <c r="BB4" s="72"/>
      <c r="BC4" s="73"/>
      <c r="BD4" s="73"/>
      <c r="BE4" s="74"/>
      <c r="BG4" s="72"/>
      <c r="BH4" s="73"/>
      <c r="BI4" s="73"/>
      <c r="BJ4" s="74"/>
      <c r="BL4" s="72"/>
      <c r="BM4" s="73"/>
      <c r="BN4" s="73"/>
      <c r="BO4" s="74"/>
      <c r="BQ4" s="72"/>
      <c r="BR4" s="73"/>
      <c r="BS4" s="73"/>
      <c r="BT4" s="74"/>
    </row>
    <row r="5" spans="1:72" ht="14.25" thickBot="1">
      <c r="A5" s="78" t="s">
        <v>68</v>
      </c>
      <c r="C5" s="79" t="s">
        <v>73</v>
      </c>
      <c r="D5" s="80" t="s">
        <v>74</v>
      </c>
      <c r="E5" s="80" t="s">
        <v>68</v>
      </c>
      <c r="F5" s="81" t="s">
        <v>59</v>
      </c>
      <c r="H5" s="82" t="s">
        <v>75</v>
      </c>
      <c r="I5" s="82" t="s">
        <v>71</v>
      </c>
      <c r="J5" s="12"/>
      <c r="K5" s="83" t="s">
        <v>77</v>
      </c>
      <c r="L5" s="84" t="s">
        <v>71</v>
      </c>
      <c r="N5" s="79" t="s">
        <v>73</v>
      </c>
      <c r="O5" s="80" t="s">
        <v>74</v>
      </c>
      <c r="P5" s="80" t="s">
        <v>68</v>
      </c>
      <c r="Q5" s="81" t="s">
        <v>59</v>
      </c>
      <c r="S5" s="79" t="s">
        <v>73</v>
      </c>
      <c r="T5" s="80" t="s">
        <v>74</v>
      </c>
      <c r="U5" s="80" t="s">
        <v>68</v>
      </c>
      <c r="V5" s="81" t="s">
        <v>59</v>
      </c>
      <c r="X5" s="79" t="s">
        <v>73</v>
      </c>
      <c r="Y5" s="80" t="s">
        <v>74</v>
      </c>
      <c r="Z5" s="80" t="s">
        <v>68</v>
      </c>
      <c r="AA5" s="81" t="s">
        <v>59</v>
      </c>
      <c r="AC5" s="79" t="s">
        <v>73</v>
      </c>
      <c r="AD5" s="80" t="s">
        <v>74</v>
      </c>
      <c r="AE5" s="80" t="s">
        <v>68</v>
      </c>
      <c r="AF5" s="81" t="s">
        <v>59</v>
      </c>
      <c r="AH5" s="79" t="s">
        <v>73</v>
      </c>
      <c r="AI5" s="80" t="s">
        <v>74</v>
      </c>
      <c r="AJ5" s="80" t="s">
        <v>68</v>
      </c>
      <c r="AK5" s="81" t="s">
        <v>59</v>
      </c>
      <c r="AM5" s="79" t="s">
        <v>73</v>
      </c>
      <c r="AN5" s="80" t="s">
        <v>74</v>
      </c>
      <c r="AO5" s="80" t="s">
        <v>68</v>
      </c>
      <c r="AP5" s="81" t="s">
        <v>59</v>
      </c>
      <c r="AR5" s="79" t="s">
        <v>73</v>
      </c>
      <c r="AS5" s="80" t="s">
        <v>74</v>
      </c>
      <c r="AT5" s="80" t="s">
        <v>68</v>
      </c>
      <c r="AU5" s="81" t="s">
        <v>59</v>
      </c>
      <c r="AW5" s="79" t="s">
        <v>73</v>
      </c>
      <c r="AX5" s="80" t="s">
        <v>74</v>
      </c>
      <c r="AY5" s="80" t="s">
        <v>68</v>
      </c>
      <c r="AZ5" s="81" t="s">
        <v>59</v>
      </c>
      <c r="BB5" s="79" t="s">
        <v>73</v>
      </c>
      <c r="BC5" s="80" t="s">
        <v>74</v>
      </c>
      <c r="BD5" s="80" t="s">
        <v>68</v>
      </c>
      <c r="BE5" s="81" t="s">
        <v>59</v>
      </c>
      <c r="BG5" s="79" t="s">
        <v>73</v>
      </c>
      <c r="BH5" s="80" t="s">
        <v>74</v>
      </c>
      <c r="BI5" s="80" t="s">
        <v>68</v>
      </c>
      <c r="BJ5" s="81" t="s">
        <v>59</v>
      </c>
      <c r="BL5" s="79" t="s">
        <v>73</v>
      </c>
      <c r="BM5" s="80" t="s">
        <v>74</v>
      </c>
      <c r="BN5" s="80" t="s">
        <v>68</v>
      </c>
      <c r="BO5" s="81" t="s">
        <v>59</v>
      </c>
      <c r="BQ5" s="79" t="s">
        <v>73</v>
      </c>
      <c r="BR5" s="80" t="s">
        <v>74</v>
      </c>
      <c r="BS5" s="80" t="s">
        <v>68</v>
      </c>
      <c r="BT5" s="81" t="s">
        <v>59</v>
      </c>
    </row>
    <row r="6" spans="1:6" ht="14.25" thickBot="1">
      <c r="A6" s="78"/>
      <c r="C6" s="54">
        <f>ROUND(C7/F7,4)</f>
        <v>0.5</v>
      </c>
      <c r="D6" s="54">
        <f>ROUND(D7/F7,4)</f>
        <v>0.4741</v>
      </c>
      <c r="E6" s="54">
        <f>ROUND(E7/F7,4)</f>
        <v>0.0259</v>
      </c>
      <c r="F6" s="54">
        <f>SUM(C6:E6)</f>
        <v>1</v>
      </c>
    </row>
    <row r="7" spans="1:72" ht="13.5">
      <c r="A7" s="85" t="s">
        <v>1</v>
      </c>
      <c r="C7" s="55">
        <f>SUM(N7,S7,X7,AC7,AH7,AM7,AR7,AW7,BB7,BG7,BL7,BQ7)</f>
        <v>6042436.119999999</v>
      </c>
      <c r="D7" s="56">
        <f>SUM(O7,T7,Y7,AD7,AI7,AN7,AS7,AX7,BC7,BH7,BM7,BR7)</f>
        <v>5729236.690000001</v>
      </c>
      <c r="E7" s="57">
        <f>SUM(P7,U7,Z7,AE7,AJ7,AO7,AT7,AY7,BD7,BI7,BN7,BS7)</f>
        <v>313199.31000000006</v>
      </c>
      <c r="F7" s="57">
        <f>SUM(C7:E7)</f>
        <v>12084872.120000001</v>
      </c>
      <c r="H7" s="86">
        <f>+'FY 0708 EXPEND'!G8+'FY 0708 EXPEND'!H8</f>
        <v>14917680.309999999</v>
      </c>
      <c r="I7" s="87">
        <f>SUM(C7:D7)-H7</f>
        <v>-3146007.499999998</v>
      </c>
      <c r="J7" s="88"/>
      <c r="K7" s="86">
        <f>ROUND((H7/(C$6+D$6))*E$6,0)</f>
        <v>396641</v>
      </c>
      <c r="L7" s="87">
        <f>E7-K7</f>
        <v>-83441.68999999994</v>
      </c>
      <c r="N7" s="55">
        <f>+'[2]Fed Elig &amp; Non-Fed Calworks'!$B$4</f>
        <v>753990.04</v>
      </c>
      <c r="O7" s="56">
        <f>+'[2]Fed Elig &amp; Non-Fed Calworks'!$D$4</f>
        <v>716290.52</v>
      </c>
      <c r="P7" s="57">
        <f>+'[2]Fed Elig &amp; Non-Fed Calworks'!$C$4</f>
        <v>37699.5</v>
      </c>
      <c r="Q7" s="57">
        <f>SUM(N7:P7)</f>
        <v>1507980.06</v>
      </c>
      <c r="S7" s="55">
        <f>+'[2]Fed Elig &amp; Non-Fed Calworks'!$G$4</f>
        <v>604801.85</v>
      </c>
      <c r="T7" s="56">
        <f>+'[2]Fed Elig &amp; Non-Fed Calworks'!$I$4</f>
        <v>574561.74</v>
      </c>
      <c r="U7" s="57">
        <f>+'[2]Fed Elig &amp; Non-Fed Calworks'!$H$4</f>
        <v>30240.1</v>
      </c>
      <c r="V7" s="57">
        <f>SUM(S7:U7)</f>
        <v>1209603.69</v>
      </c>
      <c r="X7" s="55">
        <f>+'[2]Fed Elig &amp; Non-Fed Calworks'!$L$4</f>
        <v>570187.49</v>
      </c>
      <c r="Y7" s="56">
        <f>+'[2]Fed Elig &amp; Non-Fed Calworks'!$N$4</f>
        <v>541678.11</v>
      </c>
      <c r="Z7" s="57">
        <f>+'[2]Fed Elig &amp; Non-Fed Calworks'!$M$4</f>
        <v>28509.37</v>
      </c>
      <c r="AA7" s="57">
        <f>SUM(X7:Z7)</f>
        <v>1140374.9700000002</v>
      </c>
      <c r="AC7" s="55">
        <f>+'[2]Fed Elig &amp; Non-Fed Calworks'!$Q$4</f>
        <v>0</v>
      </c>
      <c r="AD7" s="56">
        <f>+'[2]Fed Elig &amp; Non-Fed Calworks'!$S$4</f>
        <v>0</v>
      </c>
      <c r="AE7" s="57">
        <f>+'[2]Fed Elig &amp; Non-Fed Calworks'!$R$4</f>
        <v>0</v>
      </c>
      <c r="AF7" s="57">
        <f>SUM(AC7:AE7)</f>
        <v>0</v>
      </c>
      <c r="AH7" s="55">
        <f>+'[2]Fed Elig &amp; Non-Fed Calworks'!$V$4</f>
        <v>473903.46</v>
      </c>
      <c r="AI7" s="56">
        <f>+'[2]Fed Elig &amp; Non-Fed Calworks'!$X$4</f>
        <v>448720.71</v>
      </c>
      <c r="AJ7" s="57">
        <f>+'[2]Fed Elig &amp; Non-Fed Calworks'!$W$4</f>
        <v>25182.74</v>
      </c>
      <c r="AK7" s="57">
        <f>SUM(AH7:AJ7)</f>
        <v>947806.91</v>
      </c>
      <c r="AM7" s="55">
        <f>+'[2]Fed Elig &amp; Non-Fed Calworks'!$AA$4</f>
        <v>352167.62</v>
      </c>
      <c r="AN7" s="56">
        <f>+'[2]Fed Elig &amp; Non-Fed Calworks'!$AC$4</f>
        <v>333147.65</v>
      </c>
      <c r="AO7" s="57">
        <f>+'[2]Fed Elig &amp; Non-Fed Calworks'!$AB$4</f>
        <v>19019.96</v>
      </c>
      <c r="AP7" s="57">
        <f>SUM(AM7:AO7)</f>
        <v>704335.23</v>
      </c>
      <c r="AR7" s="55">
        <f>+'[2]Fed Elig &amp; Non-Fed Calworks'!$AF$4</f>
        <v>452129.38</v>
      </c>
      <c r="AS7" s="56">
        <f>+'[2]Fed Elig &amp; Non-Fed Calworks'!$AH$4</f>
        <v>428085.5</v>
      </c>
      <c r="AT7" s="57">
        <f>+'[2]Fed Elig &amp; Non-Fed Calworks'!$AG$4</f>
        <v>24043.87</v>
      </c>
      <c r="AU7" s="57">
        <f>SUM(AR7:AT7)</f>
        <v>904258.75</v>
      </c>
      <c r="AW7" s="55">
        <f>+'[2]Fed Elig &amp; Non-Fed Calworks'!$AK$4</f>
        <v>360851.79</v>
      </c>
      <c r="AX7" s="56">
        <f>+'[2]Fed Elig &amp; Non-Fed Calworks'!$AM$4</f>
        <v>341416.01</v>
      </c>
      <c r="AY7" s="57">
        <f>+'[2]Fed Elig &amp; Non-Fed Calworks'!$AL$4</f>
        <v>19435.78</v>
      </c>
      <c r="AZ7" s="57">
        <f>SUM(AW7:AY7)</f>
        <v>721703.5800000001</v>
      </c>
      <c r="BB7" s="55">
        <f>+'[2]Fed Elig &amp; Non-Fed Calworks'!$AP$4</f>
        <v>363871.58</v>
      </c>
      <c r="BC7" s="56">
        <f>+'[2]Fed Elig &amp; Non-Fed Calworks'!$AR$4</f>
        <v>344310.33</v>
      </c>
      <c r="BD7" s="57">
        <f>+'[2]Fed Elig &amp; Non-Fed Calworks'!$AQ$4</f>
        <v>19561.23</v>
      </c>
      <c r="BE7" s="57">
        <f>SUM(BB7:BD7)</f>
        <v>727743.14</v>
      </c>
      <c r="BG7" s="55">
        <f>+'[2]Fed Elig &amp; Non-Fed Calworks'!$AU$4</f>
        <v>628422.96</v>
      </c>
      <c r="BH7" s="56">
        <f>+'[2]Fed Elig &amp; Non-Fed Calworks'!$AW$4</f>
        <v>595731.15</v>
      </c>
      <c r="BI7" s="57">
        <f>+'[2]Fed Elig &amp; Non-Fed Calworks'!$AV$4</f>
        <v>32691.81</v>
      </c>
      <c r="BJ7" s="57">
        <f>SUM(BG7:BI7)</f>
        <v>1256845.92</v>
      </c>
      <c r="BL7" s="55">
        <f>+'[2]Fed Elig &amp; Non-Fed Calworks'!$AZ$4</f>
        <v>638179.19</v>
      </c>
      <c r="BM7" s="56">
        <f>+'[2]Fed Elig &amp; Non-Fed Calworks'!$BB$4</f>
        <v>604894.86</v>
      </c>
      <c r="BN7" s="57">
        <f>+'[2]Fed Elig &amp; Non-Fed Calworks'!$BA$4</f>
        <v>33284.31</v>
      </c>
      <c r="BO7" s="57">
        <f>SUM(BL7:BN7)</f>
        <v>1276358.3599999999</v>
      </c>
      <c r="BQ7" s="55">
        <f>+'[2]Fed Elig &amp; Non-Fed Calworks'!$BE$4</f>
        <v>843930.76</v>
      </c>
      <c r="BR7" s="56">
        <f>+'[2]Fed Elig &amp; Non-Fed Calworks'!$BG$4</f>
        <v>800400.11</v>
      </c>
      <c r="BS7" s="57">
        <f>+'[2]Fed Elig &amp; Non-Fed Calworks'!$BF$4</f>
        <v>43530.64</v>
      </c>
      <c r="BT7" s="57">
        <f>SUM(BQ7:BS7)</f>
        <v>1687861.51</v>
      </c>
    </row>
    <row r="8" spans="1:72" ht="13.5">
      <c r="A8" s="85" t="s">
        <v>2</v>
      </c>
      <c r="C8" s="36">
        <f aca="true" t="shared" si="0" ref="C8:C64">SUM(N8,S8,X8,AC8,AH8,AM8,AR8,AW8,BB8,BG8,BL8,BQ8)</f>
        <v>11263.25</v>
      </c>
      <c r="D8" s="35">
        <f aca="true" t="shared" si="1" ref="D8:D64">SUM(O8,T8,Y8,AD8,AI8,AN8,AS8,AX8,BC8,BH8,BM8,BR8)</f>
        <v>10696.75</v>
      </c>
      <c r="E8" s="58">
        <f aca="true" t="shared" si="2" ref="E8:E64">SUM(P8,U8,Z8,AE8,AJ8,AO8,AT8,AY8,BD8,BI8,BN8,BS8)</f>
        <v>566.4100000000001</v>
      </c>
      <c r="F8" s="58">
        <f aca="true" t="shared" si="3" ref="F8:F64">SUM(C8:E8)</f>
        <v>22526.41</v>
      </c>
      <c r="H8" s="89">
        <f>+'FY 0708 EXPEND'!G9+'FY 0708 EXPEND'!H9</f>
        <v>27713.559999999998</v>
      </c>
      <c r="I8" s="90">
        <f aca="true" t="shared" si="4" ref="I8:I64">SUM(C8:D8)-H8</f>
        <v>-5753.559999999998</v>
      </c>
      <c r="J8" s="88"/>
      <c r="K8" s="89">
        <f aca="true" t="shared" si="5" ref="K8:K64">ROUND((H8/(C$6+D$6))*E$6,0)</f>
        <v>737</v>
      </c>
      <c r="L8" s="90">
        <f aca="true" t="shared" si="6" ref="L8:L64">E8-K8</f>
        <v>-170.58999999999992</v>
      </c>
      <c r="N8" s="36">
        <f>+'[2]Fed Elig &amp; Non-Fed Calworks'!B5</f>
        <v>2291.2</v>
      </c>
      <c r="O8" s="35">
        <f>+'[2]Fed Elig &amp; Non-Fed Calworks'!D5</f>
        <v>2176.63</v>
      </c>
      <c r="P8" s="58">
        <f>+'[2]Fed Elig &amp; Non-Fed Calworks'!C5</f>
        <v>114.56</v>
      </c>
      <c r="Q8" s="58">
        <f aca="true" t="shared" si="7" ref="Q8:Q64">SUM(N8:P8)</f>
        <v>4582.39</v>
      </c>
      <c r="S8" s="36">
        <f>+'[2]Fed Elig &amp; Non-Fed Calworks'!G5</f>
        <v>597.43</v>
      </c>
      <c r="T8" s="35">
        <f>+'[2]Fed Elig &amp; Non-Fed Calworks'!I5</f>
        <v>567.55</v>
      </c>
      <c r="U8" s="58">
        <f>+'[2]Fed Elig &amp; Non-Fed Calworks'!H5</f>
        <v>29.87</v>
      </c>
      <c r="V8" s="58">
        <f aca="true" t="shared" si="8" ref="V8:V64">SUM(S8:U8)</f>
        <v>1194.85</v>
      </c>
      <c r="X8" s="36">
        <f>+'[2]Fed Elig &amp; Non-Fed Calworks'!L5</f>
        <v>830.9</v>
      </c>
      <c r="Y8" s="35">
        <f>+'[2]Fed Elig &amp; Non-Fed Calworks'!N5</f>
        <v>789.34</v>
      </c>
      <c r="Z8" s="58">
        <f>+'[2]Fed Elig &amp; Non-Fed Calworks'!M5</f>
        <v>41.55</v>
      </c>
      <c r="AA8" s="58">
        <f aca="true" t="shared" si="9" ref="AA8:AA64">SUM(X8:Z8)</f>
        <v>1661.79</v>
      </c>
      <c r="AC8" s="36">
        <f>+'[2]Fed Elig &amp; Non-Fed Calworks'!Q5</f>
        <v>599.66</v>
      </c>
      <c r="AD8" s="35">
        <f>+'[2]Fed Elig &amp; Non-Fed Calworks'!S5</f>
        <v>569.68</v>
      </c>
      <c r="AE8" s="58">
        <f>+'[2]Fed Elig &amp; Non-Fed Calworks'!R5</f>
        <v>29.97</v>
      </c>
      <c r="AF8" s="58">
        <f aca="true" t="shared" si="10" ref="AF8:AF64">SUM(AC8:AE8)</f>
        <v>1199.31</v>
      </c>
      <c r="AH8" s="36">
        <f>+'[2]Fed Elig &amp; Non-Fed Calworks'!V5</f>
        <v>547.05</v>
      </c>
      <c r="AI8" s="35">
        <f>+'[2]Fed Elig &amp; Non-Fed Calworks'!X5</f>
        <v>517.19</v>
      </c>
      <c r="AJ8" s="58">
        <f>+'[2]Fed Elig &amp; Non-Fed Calworks'!W5</f>
        <v>29.85</v>
      </c>
      <c r="AK8" s="58">
        <f aca="true" t="shared" si="11" ref="AK8:AK64">SUM(AH8:AJ8)</f>
        <v>1094.09</v>
      </c>
      <c r="AM8" s="36">
        <f>+'[2]Fed Elig &amp; Non-Fed Calworks'!AA5</f>
        <v>727.23</v>
      </c>
      <c r="AN8" s="35">
        <f>+'[2]Fed Elig &amp; Non-Fed Calworks'!AC5</f>
        <v>689.9</v>
      </c>
      <c r="AO8" s="58">
        <f>+'[2]Fed Elig &amp; Non-Fed Calworks'!AB5</f>
        <v>37.33</v>
      </c>
      <c r="AP8" s="58">
        <f aca="true" t="shared" si="12" ref="AP8:AP64">SUM(AM8:AO8)</f>
        <v>1454.46</v>
      </c>
      <c r="AR8" s="36">
        <f>+'[2]Fed Elig &amp; Non-Fed Calworks'!AF5</f>
        <v>276.57</v>
      </c>
      <c r="AS8" s="35">
        <f>+'[2]Fed Elig &amp; Non-Fed Calworks'!AH5</f>
        <v>267.96</v>
      </c>
      <c r="AT8" s="58">
        <f>+'[2]Fed Elig &amp; Non-Fed Calworks'!AG5</f>
        <v>8.6</v>
      </c>
      <c r="AU8" s="58">
        <f aca="true" t="shared" si="13" ref="AU8:AU64">SUM(AR8:AT8)</f>
        <v>553.13</v>
      </c>
      <c r="AW8" s="36">
        <f>+'[2]Fed Elig &amp; Non-Fed Calworks'!AK5</f>
        <v>334.47</v>
      </c>
      <c r="AX8" s="35">
        <f>+'[2]Fed Elig &amp; Non-Fed Calworks'!AM5</f>
        <v>316.49</v>
      </c>
      <c r="AY8" s="58">
        <f>+'[2]Fed Elig &amp; Non-Fed Calworks'!AL5</f>
        <v>17.98</v>
      </c>
      <c r="AZ8" s="58">
        <f aca="true" t="shared" si="14" ref="AZ8:AZ64">SUM(AW8:AY8)</f>
        <v>668.94</v>
      </c>
      <c r="BB8" s="36">
        <f>+'[2]Fed Elig &amp; Non-Fed Calworks'!AP5</f>
        <v>479.41</v>
      </c>
      <c r="BC8" s="35">
        <f>+'[2]Fed Elig &amp; Non-Fed Calworks'!AR5</f>
        <v>454.17</v>
      </c>
      <c r="BD8" s="58">
        <f>+'[2]Fed Elig &amp; Non-Fed Calworks'!AQ5</f>
        <v>25.23</v>
      </c>
      <c r="BE8" s="58">
        <f aca="true" t="shared" si="15" ref="BE8:BE64">SUM(BB8:BD8)</f>
        <v>958.8100000000001</v>
      </c>
      <c r="BG8" s="36">
        <f>+'[2]Fed Elig &amp; Non-Fed Calworks'!AU5</f>
        <v>568.31</v>
      </c>
      <c r="BH8" s="35">
        <f>+'[2]Fed Elig &amp; Non-Fed Calworks'!AW5</f>
        <v>538.64</v>
      </c>
      <c r="BI8" s="58">
        <f>+'[2]Fed Elig &amp; Non-Fed Calworks'!AV5</f>
        <v>29.67</v>
      </c>
      <c r="BJ8" s="58">
        <f aca="true" t="shared" si="16" ref="BJ8:BJ64">SUM(BG8:BI8)</f>
        <v>1136.62</v>
      </c>
      <c r="BL8" s="36">
        <f>+'[2]Fed Elig &amp; Non-Fed Calworks'!AZ5</f>
        <v>870.53</v>
      </c>
      <c r="BM8" s="35">
        <f>+'[2]Fed Elig &amp; Non-Fed Calworks'!BB5</f>
        <v>825.74</v>
      </c>
      <c r="BN8" s="58">
        <f>+'[2]Fed Elig &amp; Non-Fed Calworks'!BA5</f>
        <v>44.78</v>
      </c>
      <c r="BO8" s="58">
        <f aca="true" t="shared" si="17" ref="BO8:BO64">SUM(BL8:BN8)</f>
        <v>1741.05</v>
      </c>
      <c r="BQ8" s="36">
        <f>+'[2]Fed Elig &amp; Non-Fed Calworks'!BE5</f>
        <v>3140.49</v>
      </c>
      <c r="BR8" s="35">
        <f>+'[2]Fed Elig &amp; Non-Fed Calworks'!BG5</f>
        <v>2983.46</v>
      </c>
      <c r="BS8" s="58">
        <f>+'[2]Fed Elig &amp; Non-Fed Calworks'!BF5</f>
        <v>157.02</v>
      </c>
      <c r="BT8" s="58">
        <f aca="true" t="shared" si="18" ref="BT8:BT64">SUM(BQ8:BS8)</f>
        <v>6280.97</v>
      </c>
    </row>
    <row r="9" spans="1:72" ht="13.5">
      <c r="A9" s="85" t="s">
        <v>3</v>
      </c>
      <c r="C9" s="36">
        <f t="shared" si="0"/>
        <v>244020.79</v>
      </c>
      <c r="D9" s="35">
        <f t="shared" si="1"/>
        <v>231313.05</v>
      </c>
      <c r="E9" s="58">
        <f t="shared" si="2"/>
        <v>12707.66</v>
      </c>
      <c r="F9" s="58">
        <f t="shared" si="3"/>
        <v>488041.49999999994</v>
      </c>
      <c r="H9" s="89">
        <f>+'FY 0708 EXPEND'!G10+'FY 0708 EXPEND'!H10</f>
        <v>349871.99</v>
      </c>
      <c r="I9" s="90">
        <f t="shared" si="4"/>
        <v>125461.84999999998</v>
      </c>
      <c r="J9" s="88"/>
      <c r="K9" s="89">
        <f t="shared" si="5"/>
        <v>9303</v>
      </c>
      <c r="L9" s="90">
        <f t="shared" si="6"/>
        <v>3404.66</v>
      </c>
      <c r="N9" s="36">
        <f>+'[2]Fed Elig &amp; Non-Fed Calworks'!B6</f>
        <v>30937.14</v>
      </c>
      <c r="O9" s="35">
        <f>+'[2]Fed Elig &amp; Non-Fed Calworks'!D6</f>
        <v>29390.28</v>
      </c>
      <c r="P9" s="58">
        <f>+'[2]Fed Elig &amp; Non-Fed Calworks'!C6</f>
        <v>1546.86</v>
      </c>
      <c r="Q9" s="58">
        <f t="shared" si="7"/>
        <v>61874.28</v>
      </c>
      <c r="S9" s="36">
        <f>+'[2]Fed Elig &amp; Non-Fed Calworks'!G6</f>
        <v>25932.09</v>
      </c>
      <c r="T9" s="35">
        <f>+'[2]Fed Elig &amp; Non-Fed Calworks'!I6</f>
        <v>24635.47</v>
      </c>
      <c r="U9" s="58">
        <f>+'[2]Fed Elig &amp; Non-Fed Calworks'!H6</f>
        <v>1296.61</v>
      </c>
      <c r="V9" s="58">
        <f t="shared" si="8"/>
        <v>51864.17</v>
      </c>
      <c r="X9" s="36">
        <f>+'[2]Fed Elig &amp; Non-Fed Calworks'!L6</f>
        <v>25420.16</v>
      </c>
      <c r="Y9" s="35">
        <f>+'[2]Fed Elig &amp; Non-Fed Calworks'!N6</f>
        <v>24149.15</v>
      </c>
      <c r="Z9" s="58">
        <f>+'[2]Fed Elig &amp; Non-Fed Calworks'!M6</f>
        <v>1271.01</v>
      </c>
      <c r="AA9" s="58">
        <f t="shared" si="9"/>
        <v>50840.32</v>
      </c>
      <c r="AC9" s="36">
        <f>+'[2]Fed Elig &amp; Non-Fed Calworks'!Q6</f>
        <v>11515.29</v>
      </c>
      <c r="AD9" s="35">
        <f>+'[2]Fed Elig &amp; Non-Fed Calworks'!S6</f>
        <v>10939.52</v>
      </c>
      <c r="AE9" s="58">
        <f>+'[2]Fed Elig &amp; Non-Fed Calworks'!R6</f>
        <v>575.76</v>
      </c>
      <c r="AF9" s="58">
        <f t="shared" si="10"/>
        <v>23030.57</v>
      </c>
      <c r="AH9" s="36">
        <f>+'[2]Fed Elig &amp; Non-Fed Calworks'!V6</f>
        <v>8478.44</v>
      </c>
      <c r="AI9" s="35">
        <f>+'[2]Fed Elig &amp; Non-Fed Calworks'!X6</f>
        <v>8002.92</v>
      </c>
      <c r="AJ9" s="58">
        <f>+'[2]Fed Elig &amp; Non-Fed Calworks'!W6</f>
        <v>475.51</v>
      </c>
      <c r="AK9" s="58">
        <f t="shared" si="11"/>
        <v>16956.87</v>
      </c>
      <c r="AM9" s="36">
        <f>+'[2]Fed Elig &amp; Non-Fed Calworks'!AA6</f>
        <v>19582.42</v>
      </c>
      <c r="AN9" s="35">
        <f>+'[2]Fed Elig &amp; Non-Fed Calworks'!AC6</f>
        <v>18550.46</v>
      </c>
      <c r="AO9" s="58">
        <f>+'[2]Fed Elig &amp; Non-Fed Calworks'!AB6</f>
        <v>1031.95</v>
      </c>
      <c r="AP9" s="58">
        <f t="shared" si="12"/>
        <v>39164.829999999994</v>
      </c>
      <c r="AR9" s="36">
        <f>+'[2]Fed Elig &amp; Non-Fed Calworks'!AF6</f>
        <v>12421.62</v>
      </c>
      <c r="AS9" s="35">
        <f>+'[2]Fed Elig &amp; Non-Fed Calworks'!AH6</f>
        <v>11739.67</v>
      </c>
      <c r="AT9" s="58">
        <f>+'[2]Fed Elig &amp; Non-Fed Calworks'!AG6</f>
        <v>681.95</v>
      </c>
      <c r="AU9" s="58">
        <f t="shared" si="13"/>
        <v>24843.24</v>
      </c>
      <c r="AW9" s="36">
        <f>+'[2]Fed Elig &amp; Non-Fed Calworks'!AK6</f>
        <v>14576.2</v>
      </c>
      <c r="AX9" s="35">
        <f>+'[2]Fed Elig &amp; Non-Fed Calworks'!AM6</f>
        <v>13792.67</v>
      </c>
      <c r="AY9" s="58">
        <f>+'[2]Fed Elig &amp; Non-Fed Calworks'!AL6</f>
        <v>783.52</v>
      </c>
      <c r="AZ9" s="58">
        <f t="shared" si="14"/>
        <v>29152.390000000003</v>
      </c>
      <c r="BB9" s="36">
        <f>+'[2]Fed Elig &amp; Non-Fed Calworks'!AP6</f>
        <v>11852.64</v>
      </c>
      <c r="BC9" s="35">
        <f>+'[2]Fed Elig &amp; Non-Fed Calworks'!AR6</f>
        <v>11202.01</v>
      </c>
      <c r="BD9" s="58">
        <f>+'[2]Fed Elig &amp; Non-Fed Calworks'!AQ6</f>
        <v>650.63</v>
      </c>
      <c r="BE9" s="58">
        <f t="shared" si="15"/>
        <v>23705.280000000002</v>
      </c>
      <c r="BG9" s="36">
        <f>+'[2]Fed Elig &amp; Non-Fed Calworks'!AU6</f>
        <v>24295.12</v>
      </c>
      <c r="BH9" s="35">
        <f>+'[2]Fed Elig &amp; Non-Fed Calworks'!AW6</f>
        <v>23008.99</v>
      </c>
      <c r="BI9" s="58">
        <f>+'[2]Fed Elig &amp; Non-Fed Calworks'!AV6</f>
        <v>1286.11</v>
      </c>
      <c r="BJ9" s="58">
        <f t="shared" si="16"/>
        <v>48590.22</v>
      </c>
      <c r="BL9" s="36">
        <f>+'[2]Fed Elig &amp; Non-Fed Calworks'!AZ6</f>
        <v>24869.07</v>
      </c>
      <c r="BM9" s="35">
        <f>+'[2]Fed Elig &amp; Non-Fed Calworks'!BB6</f>
        <v>23542.65</v>
      </c>
      <c r="BN9" s="58">
        <f>+'[2]Fed Elig &amp; Non-Fed Calworks'!BA6</f>
        <v>1326.42</v>
      </c>
      <c r="BO9" s="58">
        <f t="shared" si="17"/>
        <v>49738.14</v>
      </c>
      <c r="BQ9" s="36">
        <f>+'[2]Fed Elig &amp; Non-Fed Calworks'!BE6</f>
        <v>34140.6</v>
      </c>
      <c r="BR9" s="35">
        <f>+'[2]Fed Elig &amp; Non-Fed Calworks'!BG6</f>
        <v>32359.26</v>
      </c>
      <c r="BS9" s="58">
        <f>+'[2]Fed Elig &amp; Non-Fed Calworks'!BF6</f>
        <v>1781.33</v>
      </c>
      <c r="BT9" s="58">
        <f t="shared" si="18"/>
        <v>68281.19</v>
      </c>
    </row>
    <row r="10" spans="1:72" ht="13.5">
      <c r="A10" s="85" t="s">
        <v>4</v>
      </c>
      <c r="C10" s="36">
        <f t="shared" si="0"/>
        <v>2570995.79</v>
      </c>
      <c r="D10" s="35">
        <f t="shared" si="1"/>
        <v>2438430.0100000002</v>
      </c>
      <c r="E10" s="58">
        <f t="shared" si="2"/>
        <v>132565.66</v>
      </c>
      <c r="F10" s="58">
        <f t="shared" si="3"/>
        <v>5141991.460000001</v>
      </c>
      <c r="H10" s="89">
        <f>+'FY 0708 EXPEND'!G11+'FY 0708 EXPEND'!H11</f>
        <v>4490964.86</v>
      </c>
      <c r="I10" s="90">
        <f t="shared" si="4"/>
        <v>518460.9400000004</v>
      </c>
      <c r="J10" s="88"/>
      <c r="K10" s="89">
        <f t="shared" si="5"/>
        <v>119409</v>
      </c>
      <c r="L10" s="90">
        <f t="shared" si="6"/>
        <v>13156.660000000003</v>
      </c>
      <c r="N10" s="36">
        <f>+'[2]Fed Elig &amp; Non-Fed Calworks'!B7</f>
        <v>353660.32</v>
      </c>
      <c r="O10" s="35">
        <f>+'[2]Fed Elig &amp; Non-Fed Calworks'!D7</f>
        <v>335977.3</v>
      </c>
      <c r="P10" s="58">
        <f>+'[2]Fed Elig &amp; Non-Fed Calworks'!C7</f>
        <v>17683.01</v>
      </c>
      <c r="Q10" s="58">
        <f t="shared" si="7"/>
        <v>707320.63</v>
      </c>
      <c r="S10" s="36">
        <f>+'[2]Fed Elig &amp; Non-Fed Calworks'!G7</f>
        <v>292955.88</v>
      </c>
      <c r="T10" s="35">
        <f>+'[2]Fed Elig &amp; Non-Fed Calworks'!I7</f>
        <v>278308.08</v>
      </c>
      <c r="U10" s="58">
        <f>+'[2]Fed Elig &amp; Non-Fed Calworks'!H7</f>
        <v>14647.79</v>
      </c>
      <c r="V10" s="58">
        <f t="shared" si="8"/>
        <v>585911.75</v>
      </c>
      <c r="X10" s="36">
        <f>+'[2]Fed Elig &amp; Non-Fed Calworks'!L7</f>
        <v>240375.54</v>
      </c>
      <c r="Y10" s="35">
        <f>+'[2]Fed Elig &amp; Non-Fed Calworks'!N7</f>
        <v>228356.75</v>
      </c>
      <c r="Z10" s="58">
        <f>+'[2]Fed Elig &amp; Non-Fed Calworks'!M7</f>
        <v>12018.78</v>
      </c>
      <c r="AA10" s="58">
        <f t="shared" si="9"/>
        <v>480751.07000000007</v>
      </c>
      <c r="AC10" s="36">
        <f>+'[2]Fed Elig &amp; Non-Fed Calworks'!Q7</f>
        <v>153527.58</v>
      </c>
      <c r="AD10" s="35">
        <f>+'[2]Fed Elig &amp; Non-Fed Calworks'!S7</f>
        <v>145851.19</v>
      </c>
      <c r="AE10" s="58">
        <f>+'[2]Fed Elig &amp; Non-Fed Calworks'!R7</f>
        <v>7676.37</v>
      </c>
      <c r="AF10" s="58">
        <f t="shared" si="10"/>
        <v>307055.14</v>
      </c>
      <c r="AH10" s="36">
        <f>+'[2]Fed Elig &amp; Non-Fed Calworks'!V7</f>
        <v>145940.1</v>
      </c>
      <c r="AI10" s="35">
        <f>+'[2]Fed Elig &amp; Non-Fed Calworks'!X7</f>
        <v>138147.93</v>
      </c>
      <c r="AJ10" s="58">
        <f>+'[2]Fed Elig &amp; Non-Fed Calworks'!W7</f>
        <v>7792.17</v>
      </c>
      <c r="AK10" s="58">
        <f t="shared" si="11"/>
        <v>291880.2</v>
      </c>
      <c r="AM10" s="36">
        <f>+'[2]Fed Elig &amp; Non-Fed Calworks'!AA7</f>
        <v>117546.8</v>
      </c>
      <c r="AN10" s="35">
        <f>+'[2]Fed Elig &amp; Non-Fed Calworks'!AC7</f>
        <v>111219.93</v>
      </c>
      <c r="AO10" s="58">
        <f>+'[2]Fed Elig &amp; Non-Fed Calworks'!AB7</f>
        <v>6326.86</v>
      </c>
      <c r="AP10" s="58">
        <f t="shared" si="12"/>
        <v>235093.58999999997</v>
      </c>
      <c r="AR10" s="36">
        <f>+'[2]Fed Elig &amp; Non-Fed Calworks'!AF7</f>
        <v>156105.58</v>
      </c>
      <c r="AS10" s="35">
        <f>+'[2]Fed Elig &amp; Non-Fed Calworks'!AH7</f>
        <v>147786.91</v>
      </c>
      <c r="AT10" s="58">
        <f>+'[2]Fed Elig &amp; Non-Fed Calworks'!AG7</f>
        <v>8318.66</v>
      </c>
      <c r="AU10" s="58">
        <f t="shared" si="13"/>
        <v>312211.14999999997</v>
      </c>
      <c r="AW10" s="36">
        <f>+'[2]Fed Elig &amp; Non-Fed Calworks'!AK7</f>
        <v>129337.77</v>
      </c>
      <c r="AX10" s="35">
        <f>+'[2]Fed Elig &amp; Non-Fed Calworks'!AM7</f>
        <v>122367.45</v>
      </c>
      <c r="AY10" s="58">
        <f>+'[2]Fed Elig &amp; Non-Fed Calworks'!AL7</f>
        <v>6970.31</v>
      </c>
      <c r="AZ10" s="58">
        <f t="shared" si="14"/>
        <v>258675.53</v>
      </c>
      <c r="BB10" s="36">
        <f>+'[2]Fed Elig &amp; Non-Fed Calworks'!AP7</f>
        <v>149534.8</v>
      </c>
      <c r="BC10" s="35">
        <f>+'[2]Fed Elig &amp; Non-Fed Calworks'!AR7</f>
        <v>141559.78</v>
      </c>
      <c r="BD10" s="58">
        <f>+'[2]Fed Elig &amp; Non-Fed Calworks'!AQ7</f>
        <v>7975</v>
      </c>
      <c r="BE10" s="58">
        <f t="shared" si="15"/>
        <v>299069.57999999996</v>
      </c>
      <c r="BG10" s="36">
        <f>+'[2]Fed Elig &amp; Non-Fed Calworks'!AU7</f>
        <v>284420.97</v>
      </c>
      <c r="BH10" s="35">
        <f>+'[2]Fed Elig &amp; Non-Fed Calworks'!AW7</f>
        <v>269695.12</v>
      </c>
      <c r="BI10" s="58">
        <f>+'[2]Fed Elig &amp; Non-Fed Calworks'!AV7</f>
        <v>14725.84</v>
      </c>
      <c r="BJ10" s="58">
        <f t="shared" si="16"/>
        <v>568841.9299999999</v>
      </c>
      <c r="BL10" s="36">
        <f>+'[2]Fed Elig &amp; Non-Fed Calworks'!AZ7</f>
        <v>244831.14</v>
      </c>
      <c r="BM10" s="35">
        <f>+'[2]Fed Elig &amp; Non-Fed Calworks'!BB7</f>
        <v>232060.93</v>
      </c>
      <c r="BN10" s="58">
        <f>+'[2]Fed Elig &amp; Non-Fed Calworks'!BA7</f>
        <v>12770.21</v>
      </c>
      <c r="BO10" s="58">
        <f t="shared" si="17"/>
        <v>489662.28</v>
      </c>
      <c r="BQ10" s="36">
        <f>+'[2]Fed Elig &amp; Non-Fed Calworks'!BE7</f>
        <v>302759.31</v>
      </c>
      <c r="BR10" s="35">
        <f>+'[2]Fed Elig &amp; Non-Fed Calworks'!BG7</f>
        <v>287098.64</v>
      </c>
      <c r="BS10" s="58">
        <f>+'[2]Fed Elig &amp; Non-Fed Calworks'!BF7</f>
        <v>15660.66</v>
      </c>
      <c r="BT10" s="58">
        <f t="shared" si="18"/>
        <v>605518.61</v>
      </c>
    </row>
    <row r="11" spans="1:72" ht="13.5">
      <c r="A11" s="85" t="s">
        <v>5</v>
      </c>
      <c r="C11" s="36">
        <f t="shared" si="0"/>
        <v>378600.33999999997</v>
      </c>
      <c r="D11" s="35">
        <f t="shared" si="1"/>
        <v>358701.06000000006</v>
      </c>
      <c r="E11" s="58">
        <f t="shared" si="2"/>
        <v>19899.13</v>
      </c>
      <c r="F11" s="58">
        <f t="shared" si="3"/>
        <v>757200.53</v>
      </c>
      <c r="H11" s="89">
        <f>+'FY 0708 EXPEND'!G12+'FY 0708 EXPEND'!H12</f>
        <v>556135.45</v>
      </c>
      <c r="I11" s="90">
        <f t="shared" si="4"/>
        <v>181165.95000000007</v>
      </c>
      <c r="J11" s="88"/>
      <c r="K11" s="89">
        <f t="shared" si="5"/>
        <v>14787</v>
      </c>
      <c r="L11" s="90">
        <f t="shared" si="6"/>
        <v>5112.130000000001</v>
      </c>
      <c r="N11" s="36">
        <f>+'[2]Fed Elig &amp; Non-Fed Calworks'!B8</f>
        <v>45527.94</v>
      </c>
      <c r="O11" s="35">
        <f>+'[2]Fed Elig &amp; Non-Fed Calworks'!D8</f>
        <v>43251.53</v>
      </c>
      <c r="P11" s="58">
        <f>+'[2]Fed Elig &amp; Non-Fed Calworks'!C8</f>
        <v>2276.39</v>
      </c>
      <c r="Q11" s="58">
        <f t="shared" si="7"/>
        <v>91055.86</v>
      </c>
      <c r="S11" s="36">
        <f>+'[2]Fed Elig &amp; Non-Fed Calworks'!G8</f>
        <v>47357.68</v>
      </c>
      <c r="T11" s="35">
        <f>+'[2]Fed Elig &amp; Non-Fed Calworks'!I8</f>
        <v>44989.79</v>
      </c>
      <c r="U11" s="58">
        <f>+'[2]Fed Elig &amp; Non-Fed Calworks'!H8</f>
        <v>2367.88</v>
      </c>
      <c r="V11" s="58">
        <f t="shared" si="8"/>
        <v>94715.35</v>
      </c>
      <c r="X11" s="36">
        <f>+'[2]Fed Elig &amp; Non-Fed Calworks'!L8</f>
        <v>32746.86</v>
      </c>
      <c r="Y11" s="35">
        <f>+'[2]Fed Elig &amp; Non-Fed Calworks'!N8</f>
        <v>31109.49</v>
      </c>
      <c r="Z11" s="58">
        <f>+'[2]Fed Elig &amp; Non-Fed Calworks'!M8</f>
        <v>1637.35</v>
      </c>
      <c r="AA11" s="58">
        <f t="shared" si="9"/>
        <v>65493.700000000004</v>
      </c>
      <c r="AC11" s="36">
        <f>+'[2]Fed Elig &amp; Non-Fed Calworks'!Q8</f>
        <v>21153.7</v>
      </c>
      <c r="AD11" s="35">
        <f>+'[2]Fed Elig &amp; Non-Fed Calworks'!S8</f>
        <v>20096.01</v>
      </c>
      <c r="AE11" s="58">
        <f>+'[2]Fed Elig &amp; Non-Fed Calworks'!R8</f>
        <v>1057.67</v>
      </c>
      <c r="AF11" s="58">
        <f t="shared" si="10"/>
        <v>42307.38</v>
      </c>
      <c r="AH11" s="36">
        <f>+'[2]Fed Elig &amp; Non-Fed Calworks'!V8</f>
        <v>23609.43</v>
      </c>
      <c r="AI11" s="35">
        <f>+'[2]Fed Elig &amp; Non-Fed Calworks'!X8</f>
        <v>22314.41</v>
      </c>
      <c r="AJ11" s="58">
        <f>+'[2]Fed Elig &amp; Non-Fed Calworks'!W8</f>
        <v>1295.01</v>
      </c>
      <c r="AK11" s="58">
        <f t="shared" si="11"/>
        <v>47218.85</v>
      </c>
      <c r="AM11" s="36">
        <f>+'[2]Fed Elig &amp; Non-Fed Calworks'!AA8</f>
        <v>16851.14</v>
      </c>
      <c r="AN11" s="35">
        <f>+'[2]Fed Elig &amp; Non-Fed Calworks'!AC8</f>
        <v>15914.86</v>
      </c>
      <c r="AO11" s="58">
        <f>+'[2]Fed Elig &amp; Non-Fed Calworks'!AB8</f>
        <v>936.26</v>
      </c>
      <c r="AP11" s="58">
        <f t="shared" si="12"/>
        <v>33702.26</v>
      </c>
      <c r="AR11" s="36">
        <f>+'[2]Fed Elig &amp; Non-Fed Calworks'!AF8</f>
        <v>23392.25</v>
      </c>
      <c r="AS11" s="35">
        <f>+'[2]Fed Elig &amp; Non-Fed Calworks'!AH8</f>
        <v>22097.83</v>
      </c>
      <c r="AT11" s="58">
        <f>+'[2]Fed Elig &amp; Non-Fed Calworks'!AG8</f>
        <v>1294.41</v>
      </c>
      <c r="AU11" s="58">
        <f t="shared" si="13"/>
        <v>46784.490000000005</v>
      </c>
      <c r="AW11" s="36">
        <f>+'[2]Fed Elig &amp; Non-Fed Calworks'!AK8</f>
        <v>19385.64</v>
      </c>
      <c r="AX11" s="35">
        <f>+'[2]Fed Elig &amp; Non-Fed Calworks'!AM8</f>
        <v>18301.05</v>
      </c>
      <c r="AY11" s="58">
        <f>+'[2]Fed Elig &amp; Non-Fed Calworks'!AL8</f>
        <v>1084.57</v>
      </c>
      <c r="AZ11" s="58">
        <f t="shared" si="14"/>
        <v>38771.26</v>
      </c>
      <c r="BB11" s="36">
        <f>+'[2]Fed Elig &amp; Non-Fed Calworks'!AP8</f>
        <v>24306.96</v>
      </c>
      <c r="BC11" s="35">
        <f>+'[2]Fed Elig &amp; Non-Fed Calworks'!AR8</f>
        <v>22960.02</v>
      </c>
      <c r="BD11" s="58">
        <f>+'[2]Fed Elig &amp; Non-Fed Calworks'!AQ8</f>
        <v>1346.94</v>
      </c>
      <c r="BE11" s="58">
        <f t="shared" si="15"/>
        <v>48613.92</v>
      </c>
      <c r="BG11" s="36">
        <f>+'[2]Fed Elig &amp; Non-Fed Calworks'!AU8</f>
        <v>35840.85</v>
      </c>
      <c r="BH11" s="35">
        <f>+'[2]Fed Elig &amp; Non-Fed Calworks'!AW8</f>
        <v>33917.77</v>
      </c>
      <c r="BI11" s="58">
        <f>+'[2]Fed Elig &amp; Non-Fed Calworks'!AV8</f>
        <v>1923.07</v>
      </c>
      <c r="BJ11" s="58">
        <f t="shared" si="16"/>
        <v>71681.69</v>
      </c>
      <c r="BL11" s="36">
        <f>+'[2]Fed Elig &amp; Non-Fed Calworks'!AZ8</f>
        <v>40453.61</v>
      </c>
      <c r="BM11" s="35">
        <f>+'[2]Fed Elig &amp; Non-Fed Calworks'!BB8</f>
        <v>38293.27</v>
      </c>
      <c r="BN11" s="58">
        <f>+'[2]Fed Elig &amp; Non-Fed Calworks'!BA8</f>
        <v>2160.33</v>
      </c>
      <c r="BO11" s="58">
        <f t="shared" si="17"/>
        <v>80907.21</v>
      </c>
      <c r="BQ11" s="36">
        <f>+'[2]Fed Elig &amp; Non-Fed Calworks'!BE8</f>
        <v>47974.28</v>
      </c>
      <c r="BR11" s="35">
        <f>+'[2]Fed Elig &amp; Non-Fed Calworks'!BG8</f>
        <v>45455.03</v>
      </c>
      <c r="BS11" s="58">
        <f>+'[2]Fed Elig &amp; Non-Fed Calworks'!BF8</f>
        <v>2519.25</v>
      </c>
      <c r="BT11" s="58">
        <f t="shared" si="18"/>
        <v>95948.56</v>
      </c>
    </row>
    <row r="12" spans="1:72" ht="13.5">
      <c r="A12" s="85" t="s">
        <v>6</v>
      </c>
      <c r="C12" s="36">
        <f t="shared" si="0"/>
        <v>111959.40999999999</v>
      </c>
      <c r="D12" s="35">
        <f t="shared" si="1"/>
        <v>106138.77</v>
      </c>
      <c r="E12" s="58">
        <f t="shared" si="2"/>
        <v>5820.54</v>
      </c>
      <c r="F12" s="58">
        <f t="shared" si="3"/>
        <v>223918.72</v>
      </c>
      <c r="H12" s="89">
        <f>+'FY 0708 EXPEND'!G13+'FY 0708 EXPEND'!H13</f>
        <v>238109.93999999997</v>
      </c>
      <c r="I12" s="90">
        <f t="shared" si="4"/>
        <v>-20011.75999999998</v>
      </c>
      <c r="J12" s="88"/>
      <c r="K12" s="89">
        <f t="shared" si="5"/>
        <v>6331</v>
      </c>
      <c r="L12" s="90">
        <f t="shared" si="6"/>
        <v>-510.46000000000004</v>
      </c>
      <c r="N12" s="36">
        <f>+'[2]Fed Elig &amp; Non-Fed Calworks'!B9</f>
        <v>18848.43</v>
      </c>
      <c r="O12" s="35">
        <f>+'[2]Fed Elig &amp; Non-Fed Calworks'!D9</f>
        <v>17906</v>
      </c>
      <c r="P12" s="58">
        <f>+'[2]Fed Elig &amp; Non-Fed Calworks'!C9</f>
        <v>942.43</v>
      </c>
      <c r="Q12" s="58">
        <f t="shared" si="7"/>
        <v>37696.86</v>
      </c>
      <c r="S12" s="36">
        <f>+'[2]Fed Elig &amp; Non-Fed Calworks'!G9</f>
        <v>12751.45</v>
      </c>
      <c r="T12" s="35">
        <f>+'[2]Fed Elig &amp; Non-Fed Calworks'!I9</f>
        <v>12113.87</v>
      </c>
      <c r="U12" s="58">
        <f>+'[2]Fed Elig &amp; Non-Fed Calworks'!H9</f>
        <v>637.57</v>
      </c>
      <c r="V12" s="58">
        <f t="shared" si="8"/>
        <v>25502.89</v>
      </c>
      <c r="X12" s="36">
        <f>+'[2]Fed Elig &amp; Non-Fed Calworks'!L9</f>
        <v>11251.21</v>
      </c>
      <c r="Y12" s="35">
        <f>+'[2]Fed Elig &amp; Non-Fed Calworks'!N9</f>
        <v>10688.65</v>
      </c>
      <c r="Z12" s="58">
        <f>+'[2]Fed Elig &amp; Non-Fed Calworks'!M9</f>
        <v>562.56</v>
      </c>
      <c r="AA12" s="58">
        <f t="shared" si="9"/>
        <v>22502.420000000002</v>
      </c>
      <c r="AC12" s="36">
        <f>+'[2]Fed Elig &amp; Non-Fed Calworks'!Q9</f>
        <v>6337.59</v>
      </c>
      <c r="AD12" s="35">
        <f>+'[2]Fed Elig &amp; Non-Fed Calworks'!S9</f>
        <v>6020.7</v>
      </c>
      <c r="AE12" s="58">
        <f>+'[2]Fed Elig &amp; Non-Fed Calworks'!R9</f>
        <v>316.88</v>
      </c>
      <c r="AF12" s="58">
        <f t="shared" si="10"/>
        <v>12675.17</v>
      </c>
      <c r="AH12" s="36">
        <f>+'[2]Fed Elig &amp; Non-Fed Calworks'!V9</f>
        <v>4626.36</v>
      </c>
      <c r="AI12" s="35">
        <f>+'[2]Fed Elig &amp; Non-Fed Calworks'!X9</f>
        <v>4372.59</v>
      </c>
      <c r="AJ12" s="58">
        <f>+'[2]Fed Elig &amp; Non-Fed Calworks'!W9</f>
        <v>253.76</v>
      </c>
      <c r="AK12" s="58">
        <f t="shared" si="11"/>
        <v>9252.710000000001</v>
      </c>
      <c r="AM12" s="36">
        <f>+'[2]Fed Elig &amp; Non-Fed Calworks'!AA9</f>
        <v>2985.01</v>
      </c>
      <c r="AN12" s="35">
        <f>+'[2]Fed Elig &amp; Non-Fed Calworks'!AC9</f>
        <v>2814.42</v>
      </c>
      <c r="AO12" s="58">
        <f>+'[2]Fed Elig &amp; Non-Fed Calworks'!AB9</f>
        <v>170.58</v>
      </c>
      <c r="AP12" s="58">
        <f t="shared" si="12"/>
        <v>5970.01</v>
      </c>
      <c r="AR12" s="36">
        <f>+'[2]Fed Elig &amp; Non-Fed Calworks'!AF9</f>
        <v>5593.07</v>
      </c>
      <c r="AS12" s="35">
        <f>+'[2]Fed Elig &amp; Non-Fed Calworks'!AH9</f>
        <v>5287.35</v>
      </c>
      <c r="AT12" s="58">
        <f>+'[2]Fed Elig &amp; Non-Fed Calworks'!AG9</f>
        <v>305.71</v>
      </c>
      <c r="AU12" s="58">
        <f t="shared" si="13"/>
        <v>11186.13</v>
      </c>
      <c r="AW12" s="36">
        <f>+'[2]Fed Elig &amp; Non-Fed Calworks'!AK9</f>
        <v>4890.13</v>
      </c>
      <c r="AX12" s="35">
        <f>+'[2]Fed Elig &amp; Non-Fed Calworks'!AM9</f>
        <v>4619.37</v>
      </c>
      <c r="AY12" s="58">
        <f>+'[2]Fed Elig &amp; Non-Fed Calworks'!AL9</f>
        <v>270.76</v>
      </c>
      <c r="AZ12" s="58">
        <f t="shared" si="14"/>
        <v>9780.26</v>
      </c>
      <c r="BB12" s="36">
        <f>+'[2]Fed Elig &amp; Non-Fed Calworks'!AP9</f>
        <v>5485.12</v>
      </c>
      <c r="BC12" s="35">
        <f>+'[2]Fed Elig &amp; Non-Fed Calworks'!AR9</f>
        <v>5178.63</v>
      </c>
      <c r="BD12" s="58">
        <f>+'[2]Fed Elig &amp; Non-Fed Calworks'!AQ9</f>
        <v>306.47</v>
      </c>
      <c r="BE12" s="58">
        <f t="shared" si="15"/>
        <v>10970.22</v>
      </c>
      <c r="BG12" s="36">
        <f>+'[2]Fed Elig &amp; Non-Fed Calworks'!AU9</f>
        <v>13108.18</v>
      </c>
      <c r="BH12" s="35">
        <f>+'[2]Fed Elig &amp; Non-Fed Calworks'!AW9</f>
        <v>12419.26</v>
      </c>
      <c r="BI12" s="58">
        <f>+'[2]Fed Elig &amp; Non-Fed Calworks'!AV9</f>
        <v>688.92</v>
      </c>
      <c r="BJ12" s="58">
        <f t="shared" si="16"/>
        <v>26216.36</v>
      </c>
      <c r="BL12" s="36">
        <f>+'[2]Fed Elig &amp; Non-Fed Calworks'!AZ9</f>
        <v>13480.98</v>
      </c>
      <c r="BM12" s="35">
        <f>+'[2]Fed Elig &amp; Non-Fed Calworks'!BB9</f>
        <v>12774.19</v>
      </c>
      <c r="BN12" s="58">
        <f>+'[2]Fed Elig &amp; Non-Fed Calworks'!BA9</f>
        <v>706.78</v>
      </c>
      <c r="BO12" s="58">
        <f t="shared" si="17"/>
        <v>26961.949999999997</v>
      </c>
      <c r="BQ12" s="36">
        <f>+'[2]Fed Elig &amp; Non-Fed Calworks'!BE9</f>
        <v>12601.88</v>
      </c>
      <c r="BR12" s="35">
        <f>+'[2]Fed Elig &amp; Non-Fed Calworks'!BG9</f>
        <v>11943.74</v>
      </c>
      <c r="BS12" s="58">
        <f>+'[2]Fed Elig &amp; Non-Fed Calworks'!BF9</f>
        <v>658.12</v>
      </c>
      <c r="BT12" s="58">
        <f t="shared" si="18"/>
        <v>25203.739999999998</v>
      </c>
    </row>
    <row r="13" spans="1:72" ht="13.5">
      <c r="A13" s="85" t="s">
        <v>7</v>
      </c>
      <c r="C13" s="36">
        <f t="shared" si="0"/>
        <v>4595467.88</v>
      </c>
      <c r="D13" s="35">
        <f t="shared" si="1"/>
        <v>4357412.840000001</v>
      </c>
      <c r="E13" s="58">
        <f t="shared" si="2"/>
        <v>238054.89</v>
      </c>
      <c r="F13" s="58">
        <f t="shared" si="3"/>
        <v>9190935.610000001</v>
      </c>
      <c r="H13" s="89">
        <f>+'FY 0708 EXPEND'!G14+'FY 0708 EXPEND'!H14</f>
        <v>8359318.760000002</v>
      </c>
      <c r="I13" s="90">
        <f t="shared" si="4"/>
        <v>593561.959999999</v>
      </c>
      <c r="J13" s="88"/>
      <c r="K13" s="89">
        <f t="shared" si="5"/>
        <v>222263</v>
      </c>
      <c r="L13" s="90">
        <f t="shared" si="6"/>
        <v>15791.890000000014</v>
      </c>
      <c r="N13" s="36">
        <f>+'[2]Fed Elig &amp; Non-Fed Calworks'!B10</f>
        <v>560669.7</v>
      </c>
      <c r="O13" s="35">
        <f>+'[2]Fed Elig &amp; Non-Fed Calworks'!D10</f>
        <v>532636.2</v>
      </c>
      <c r="P13" s="58">
        <f>+'[2]Fed Elig &amp; Non-Fed Calworks'!C10</f>
        <v>28033.49</v>
      </c>
      <c r="Q13" s="58">
        <f t="shared" si="7"/>
        <v>1121339.39</v>
      </c>
      <c r="S13" s="36">
        <f>+'[2]Fed Elig &amp; Non-Fed Calworks'!G10</f>
        <v>479525.67</v>
      </c>
      <c r="T13" s="35">
        <f>+'[2]Fed Elig &amp; Non-Fed Calworks'!I10</f>
        <v>455549.36</v>
      </c>
      <c r="U13" s="58">
        <f>+'[2]Fed Elig &amp; Non-Fed Calworks'!H10</f>
        <v>23976.29</v>
      </c>
      <c r="V13" s="58">
        <f t="shared" si="8"/>
        <v>959051.3200000001</v>
      </c>
      <c r="X13" s="36">
        <f>+'[2]Fed Elig &amp; Non-Fed Calworks'!L10</f>
        <v>394505.14</v>
      </c>
      <c r="Y13" s="35">
        <f>+'[2]Fed Elig &amp; Non-Fed Calworks'!N10</f>
        <v>374779.88</v>
      </c>
      <c r="Z13" s="58">
        <f>+'[2]Fed Elig &amp; Non-Fed Calworks'!M10</f>
        <v>19725.25</v>
      </c>
      <c r="AA13" s="58">
        <f t="shared" si="9"/>
        <v>789010.27</v>
      </c>
      <c r="AC13" s="36">
        <f>+'[2]Fed Elig &amp; Non-Fed Calworks'!Q10</f>
        <v>307009.36</v>
      </c>
      <c r="AD13" s="35">
        <f>+'[2]Fed Elig &amp; Non-Fed Calworks'!S10</f>
        <v>291658.88</v>
      </c>
      <c r="AE13" s="58">
        <f>+'[2]Fed Elig &amp; Non-Fed Calworks'!R10</f>
        <v>15350.46</v>
      </c>
      <c r="AF13" s="58">
        <f t="shared" si="10"/>
        <v>614018.7</v>
      </c>
      <c r="AH13" s="36">
        <f>+'[2]Fed Elig &amp; Non-Fed Calworks'!V10</f>
        <v>289385.78</v>
      </c>
      <c r="AI13" s="35">
        <f>+'[2]Fed Elig &amp; Non-Fed Calworks'!X10</f>
        <v>273910.86</v>
      </c>
      <c r="AJ13" s="58">
        <f>+'[2]Fed Elig &amp; Non-Fed Calworks'!W10</f>
        <v>15474.91</v>
      </c>
      <c r="AK13" s="58">
        <f t="shared" si="11"/>
        <v>578771.55</v>
      </c>
      <c r="AM13" s="36">
        <f>+'[2]Fed Elig &amp; Non-Fed Calworks'!AA10</f>
        <v>228051.83</v>
      </c>
      <c r="AN13" s="35">
        <f>+'[2]Fed Elig &amp; Non-Fed Calworks'!AC10</f>
        <v>215679.58</v>
      </c>
      <c r="AO13" s="58">
        <f>+'[2]Fed Elig &amp; Non-Fed Calworks'!AB10</f>
        <v>12372.23</v>
      </c>
      <c r="AP13" s="58">
        <f t="shared" si="12"/>
        <v>456103.63999999996</v>
      </c>
      <c r="AR13" s="36">
        <f>+'[2]Fed Elig &amp; Non-Fed Calworks'!AF10</f>
        <v>301724.1</v>
      </c>
      <c r="AS13" s="35">
        <f>+'[2]Fed Elig &amp; Non-Fed Calworks'!AH10</f>
        <v>285603.78</v>
      </c>
      <c r="AT13" s="58">
        <f>+'[2]Fed Elig &amp; Non-Fed Calworks'!AG10</f>
        <v>16120.31</v>
      </c>
      <c r="AU13" s="58">
        <f t="shared" si="13"/>
        <v>603448.1900000001</v>
      </c>
      <c r="AW13" s="36">
        <f>+'[2]Fed Elig &amp; Non-Fed Calworks'!AK10</f>
        <v>255409.81</v>
      </c>
      <c r="AX13" s="35">
        <f>+'[2]Fed Elig &amp; Non-Fed Calworks'!AM10</f>
        <v>241619.94</v>
      </c>
      <c r="AY13" s="58">
        <f>+'[2]Fed Elig &amp; Non-Fed Calworks'!AL10</f>
        <v>13789.86</v>
      </c>
      <c r="AZ13" s="58">
        <f t="shared" si="14"/>
        <v>510819.61</v>
      </c>
      <c r="BB13" s="36">
        <f>+'[2]Fed Elig &amp; Non-Fed Calworks'!AP10</f>
        <v>257208.67</v>
      </c>
      <c r="BC13" s="35">
        <f>+'[2]Fed Elig &amp; Non-Fed Calworks'!AR10</f>
        <v>243323.93</v>
      </c>
      <c r="BD13" s="58">
        <f>+'[2]Fed Elig &amp; Non-Fed Calworks'!AQ10</f>
        <v>13884.73</v>
      </c>
      <c r="BE13" s="58">
        <f t="shared" si="15"/>
        <v>514417.32999999996</v>
      </c>
      <c r="BG13" s="36">
        <f>+'[2]Fed Elig &amp; Non-Fed Calworks'!AU10</f>
        <v>492258.32</v>
      </c>
      <c r="BH13" s="35">
        <f>+'[2]Fed Elig &amp; Non-Fed Calworks'!AW10</f>
        <v>466631.27</v>
      </c>
      <c r="BI13" s="58">
        <f>+'[2]Fed Elig &amp; Non-Fed Calworks'!AV10</f>
        <v>25627.04</v>
      </c>
      <c r="BJ13" s="58">
        <f t="shared" si="16"/>
        <v>984516.6300000001</v>
      </c>
      <c r="BL13" s="36">
        <f>+'[2]Fed Elig &amp; Non-Fed Calworks'!AZ10</f>
        <v>457901.16</v>
      </c>
      <c r="BM13" s="35">
        <f>+'[2]Fed Elig &amp; Non-Fed Calworks'!BB10</f>
        <v>433874.76</v>
      </c>
      <c r="BN13" s="58">
        <f>+'[2]Fed Elig &amp; Non-Fed Calworks'!BA10</f>
        <v>24026.38</v>
      </c>
      <c r="BO13" s="58">
        <f t="shared" si="17"/>
        <v>915802.2999999999</v>
      </c>
      <c r="BQ13" s="36">
        <f>+'[2]Fed Elig &amp; Non-Fed Calworks'!BE10</f>
        <v>571818.34</v>
      </c>
      <c r="BR13" s="35">
        <f>+'[2]Fed Elig &amp; Non-Fed Calworks'!BG10</f>
        <v>542144.4</v>
      </c>
      <c r="BS13" s="58">
        <f>+'[2]Fed Elig &amp; Non-Fed Calworks'!BF10</f>
        <v>29673.94</v>
      </c>
      <c r="BT13" s="58">
        <f t="shared" si="18"/>
        <v>1143636.68</v>
      </c>
    </row>
    <row r="14" spans="1:72" ht="13.5">
      <c r="A14" s="85" t="s">
        <v>8</v>
      </c>
      <c r="C14" s="36">
        <f t="shared" si="0"/>
        <v>403193.68999999994</v>
      </c>
      <c r="D14" s="35">
        <f t="shared" si="1"/>
        <v>381950.2300000001</v>
      </c>
      <c r="E14" s="58">
        <f t="shared" si="2"/>
        <v>21243.33</v>
      </c>
      <c r="F14" s="58">
        <f t="shared" si="3"/>
        <v>806387.25</v>
      </c>
      <c r="H14" s="89">
        <f>+'FY 0708 EXPEND'!G15+'FY 0708 EXPEND'!H15</f>
        <v>807807.8099999999</v>
      </c>
      <c r="I14" s="90">
        <f t="shared" si="4"/>
        <v>-22663.889999999898</v>
      </c>
      <c r="J14" s="88"/>
      <c r="K14" s="89">
        <f t="shared" si="5"/>
        <v>21479</v>
      </c>
      <c r="L14" s="90">
        <f t="shared" si="6"/>
        <v>-235.66999999999825</v>
      </c>
      <c r="N14" s="36">
        <f>+'[2]Fed Elig &amp; Non-Fed Calworks'!B11</f>
        <v>64240.03</v>
      </c>
      <c r="O14" s="35">
        <f>+'[2]Fed Elig &amp; Non-Fed Calworks'!D11</f>
        <v>61028.02</v>
      </c>
      <c r="P14" s="58">
        <f>+'[2]Fed Elig &amp; Non-Fed Calworks'!C11</f>
        <v>3212</v>
      </c>
      <c r="Q14" s="58">
        <f t="shared" si="7"/>
        <v>128480.04999999999</v>
      </c>
      <c r="S14" s="36">
        <f>+'[2]Fed Elig &amp; Non-Fed Calworks'!G11</f>
        <v>44674.27</v>
      </c>
      <c r="T14" s="35">
        <f>+'[2]Fed Elig &amp; Non-Fed Calworks'!I11</f>
        <v>42440.54</v>
      </c>
      <c r="U14" s="58">
        <f>+'[2]Fed Elig &amp; Non-Fed Calworks'!H11</f>
        <v>2233.71</v>
      </c>
      <c r="V14" s="58">
        <f t="shared" si="8"/>
        <v>89348.52</v>
      </c>
      <c r="X14" s="36">
        <f>+'[2]Fed Elig &amp; Non-Fed Calworks'!L11</f>
        <v>37546.67</v>
      </c>
      <c r="Y14" s="35">
        <f>+'[2]Fed Elig &amp; Non-Fed Calworks'!N11</f>
        <v>35669.33</v>
      </c>
      <c r="Z14" s="58">
        <f>+'[2]Fed Elig &amp; Non-Fed Calworks'!M11</f>
        <v>1877.34</v>
      </c>
      <c r="AA14" s="58">
        <f t="shared" si="9"/>
        <v>75093.34</v>
      </c>
      <c r="AC14" s="36">
        <f>+'[2]Fed Elig &amp; Non-Fed Calworks'!Q11</f>
        <v>23231.14</v>
      </c>
      <c r="AD14" s="35">
        <f>+'[2]Fed Elig &amp; Non-Fed Calworks'!S11</f>
        <v>22069.58</v>
      </c>
      <c r="AE14" s="58">
        <f>+'[2]Fed Elig &amp; Non-Fed Calworks'!R11</f>
        <v>1161.55</v>
      </c>
      <c r="AF14" s="58">
        <f t="shared" si="10"/>
        <v>46462.270000000004</v>
      </c>
      <c r="AH14" s="36">
        <f>+'[2]Fed Elig &amp; Non-Fed Calworks'!V11</f>
        <v>22233.24</v>
      </c>
      <c r="AI14" s="35">
        <f>+'[2]Fed Elig &amp; Non-Fed Calworks'!X11</f>
        <v>20973.34</v>
      </c>
      <c r="AJ14" s="58">
        <f>+'[2]Fed Elig &amp; Non-Fed Calworks'!W11</f>
        <v>1259.89</v>
      </c>
      <c r="AK14" s="58">
        <f t="shared" si="11"/>
        <v>44466.47</v>
      </c>
      <c r="AM14" s="36">
        <f>+'[2]Fed Elig &amp; Non-Fed Calworks'!AA11</f>
        <v>17634.75</v>
      </c>
      <c r="AN14" s="35">
        <f>+'[2]Fed Elig &amp; Non-Fed Calworks'!AC11</f>
        <v>16612.98</v>
      </c>
      <c r="AO14" s="58">
        <f>+'[2]Fed Elig &amp; Non-Fed Calworks'!AB11</f>
        <v>1021.76</v>
      </c>
      <c r="AP14" s="58">
        <f t="shared" si="12"/>
        <v>35269.49</v>
      </c>
      <c r="AR14" s="36">
        <f>+'[2]Fed Elig &amp; Non-Fed Calworks'!AF11</f>
        <v>25600.52</v>
      </c>
      <c r="AS14" s="35">
        <f>+'[2]Fed Elig &amp; Non-Fed Calworks'!AH11</f>
        <v>24182.01</v>
      </c>
      <c r="AT14" s="58">
        <f>+'[2]Fed Elig &amp; Non-Fed Calworks'!AG11</f>
        <v>1418.49</v>
      </c>
      <c r="AU14" s="58">
        <f t="shared" si="13"/>
        <v>51201.02</v>
      </c>
      <c r="AW14" s="36">
        <f>+'[2]Fed Elig &amp; Non-Fed Calworks'!AK11</f>
        <v>20121.75</v>
      </c>
      <c r="AX14" s="35">
        <f>+'[2]Fed Elig &amp; Non-Fed Calworks'!AM11</f>
        <v>18976.29</v>
      </c>
      <c r="AY14" s="58">
        <f>+'[2]Fed Elig &amp; Non-Fed Calworks'!AL11</f>
        <v>1145.44</v>
      </c>
      <c r="AZ14" s="58">
        <f t="shared" si="14"/>
        <v>40243.48</v>
      </c>
      <c r="BB14" s="36">
        <f>+'[2]Fed Elig &amp; Non-Fed Calworks'!AP11</f>
        <v>23819.32</v>
      </c>
      <c r="BC14" s="35">
        <f>+'[2]Fed Elig &amp; Non-Fed Calworks'!AR11</f>
        <v>22500.6</v>
      </c>
      <c r="BD14" s="58">
        <f>+'[2]Fed Elig &amp; Non-Fed Calworks'!AQ11</f>
        <v>1318.72</v>
      </c>
      <c r="BE14" s="58">
        <f t="shared" si="15"/>
        <v>47638.64</v>
      </c>
      <c r="BG14" s="36">
        <f>+'[2]Fed Elig &amp; Non-Fed Calworks'!AU11</f>
        <v>43218.61</v>
      </c>
      <c r="BH14" s="35">
        <f>+'[2]Fed Elig &amp; Non-Fed Calworks'!AW11</f>
        <v>40928.71</v>
      </c>
      <c r="BI14" s="58">
        <f>+'[2]Fed Elig &amp; Non-Fed Calworks'!AV11</f>
        <v>2289.89</v>
      </c>
      <c r="BJ14" s="58">
        <f t="shared" si="16"/>
        <v>86437.21</v>
      </c>
      <c r="BL14" s="36">
        <f>+'[2]Fed Elig &amp; Non-Fed Calworks'!AZ11</f>
        <v>36273.96</v>
      </c>
      <c r="BM14" s="35">
        <f>+'[2]Fed Elig &amp; Non-Fed Calworks'!BB11</f>
        <v>34326.63</v>
      </c>
      <c r="BN14" s="58">
        <f>+'[2]Fed Elig &amp; Non-Fed Calworks'!BA11</f>
        <v>1947.32</v>
      </c>
      <c r="BO14" s="58">
        <f t="shared" si="17"/>
        <v>72547.91</v>
      </c>
      <c r="BQ14" s="36">
        <f>+'[2]Fed Elig &amp; Non-Fed Calworks'!BE11</f>
        <v>44599.43</v>
      </c>
      <c r="BR14" s="35">
        <f>+'[2]Fed Elig &amp; Non-Fed Calworks'!BG11</f>
        <v>42242.2</v>
      </c>
      <c r="BS14" s="58">
        <f>+'[2]Fed Elig &amp; Non-Fed Calworks'!BF11</f>
        <v>2357.22</v>
      </c>
      <c r="BT14" s="58">
        <f t="shared" si="18"/>
        <v>89198.85</v>
      </c>
    </row>
    <row r="15" spans="1:72" ht="13.5">
      <c r="A15" s="85" t="s">
        <v>9</v>
      </c>
      <c r="C15" s="36">
        <f t="shared" si="0"/>
        <v>1317876.4900000002</v>
      </c>
      <c r="D15" s="35">
        <f t="shared" si="1"/>
        <v>1250114.79</v>
      </c>
      <c r="E15" s="58">
        <f t="shared" si="2"/>
        <v>67761.57</v>
      </c>
      <c r="F15" s="58">
        <f t="shared" si="3"/>
        <v>2635752.85</v>
      </c>
      <c r="H15" s="89">
        <f>+'FY 0708 EXPEND'!G16+'FY 0708 EXPEND'!H16</f>
        <v>2560660.5200000005</v>
      </c>
      <c r="I15" s="90">
        <f t="shared" si="4"/>
        <v>7330.7599999997765</v>
      </c>
      <c r="J15" s="88"/>
      <c r="K15" s="89">
        <f t="shared" si="5"/>
        <v>68084</v>
      </c>
      <c r="L15" s="90">
        <f t="shared" si="6"/>
        <v>-322.429999999993</v>
      </c>
      <c r="N15" s="36">
        <f>+'[2]Fed Elig &amp; Non-Fed Calworks'!B12</f>
        <v>152804.46</v>
      </c>
      <c r="O15" s="35">
        <f>+'[2]Fed Elig &amp; Non-Fed Calworks'!D12</f>
        <v>145164.23</v>
      </c>
      <c r="P15" s="58">
        <f>+'[2]Fed Elig &amp; Non-Fed Calworks'!C12</f>
        <v>7640.22</v>
      </c>
      <c r="Q15" s="58">
        <f t="shared" si="7"/>
        <v>305608.91</v>
      </c>
      <c r="S15" s="36">
        <f>+'[2]Fed Elig &amp; Non-Fed Calworks'!G12</f>
        <v>148919.14</v>
      </c>
      <c r="T15" s="35">
        <f>+'[2]Fed Elig &amp; Non-Fed Calworks'!I12</f>
        <v>141473.18</v>
      </c>
      <c r="U15" s="58">
        <f>+'[2]Fed Elig &amp; Non-Fed Calworks'!H12</f>
        <v>7445.96</v>
      </c>
      <c r="V15" s="58">
        <f t="shared" si="8"/>
        <v>297838.28</v>
      </c>
      <c r="X15" s="36">
        <f>+'[2]Fed Elig &amp; Non-Fed Calworks'!L12</f>
        <v>136068.67</v>
      </c>
      <c r="Y15" s="35">
        <f>+'[2]Fed Elig &amp; Non-Fed Calworks'!N12</f>
        <v>129265.22</v>
      </c>
      <c r="Z15" s="58">
        <f>+'[2]Fed Elig &amp; Non-Fed Calworks'!M12</f>
        <v>6803.43</v>
      </c>
      <c r="AA15" s="58">
        <f t="shared" si="9"/>
        <v>272137.32</v>
      </c>
      <c r="AC15" s="36">
        <f>+'[2]Fed Elig &amp; Non-Fed Calworks'!Q12</f>
        <v>87104.98</v>
      </c>
      <c r="AD15" s="35">
        <f>+'[2]Fed Elig &amp; Non-Fed Calworks'!S12</f>
        <v>82749.72</v>
      </c>
      <c r="AE15" s="58">
        <f>+'[2]Fed Elig &amp; Non-Fed Calworks'!R12</f>
        <v>4355.24</v>
      </c>
      <c r="AF15" s="58">
        <f t="shared" si="10"/>
        <v>174209.94</v>
      </c>
      <c r="AH15" s="36">
        <f>+'[2]Fed Elig &amp; Non-Fed Calworks'!V12</f>
        <v>78488.19</v>
      </c>
      <c r="AI15" s="35">
        <f>+'[2]Fed Elig &amp; Non-Fed Calworks'!X12</f>
        <v>74321.44</v>
      </c>
      <c r="AJ15" s="58">
        <f>+'[2]Fed Elig &amp; Non-Fed Calworks'!W12</f>
        <v>4166.75</v>
      </c>
      <c r="AK15" s="58">
        <f t="shared" si="11"/>
        <v>156976.38</v>
      </c>
      <c r="AM15" s="36">
        <f>+'[2]Fed Elig &amp; Non-Fed Calworks'!AA12</f>
        <v>62896.81</v>
      </c>
      <c r="AN15" s="35">
        <f>+'[2]Fed Elig &amp; Non-Fed Calworks'!AC12</f>
        <v>59548.55</v>
      </c>
      <c r="AO15" s="58">
        <f>+'[2]Fed Elig &amp; Non-Fed Calworks'!AB12</f>
        <v>3348.25</v>
      </c>
      <c r="AP15" s="58">
        <f t="shared" si="12"/>
        <v>125793.61</v>
      </c>
      <c r="AR15" s="36">
        <f>+'[2]Fed Elig &amp; Non-Fed Calworks'!AF12</f>
        <v>107682</v>
      </c>
      <c r="AS15" s="35">
        <f>+'[2]Fed Elig &amp; Non-Fed Calworks'!AH12</f>
        <v>102061.92</v>
      </c>
      <c r="AT15" s="58">
        <f>+'[2]Fed Elig &amp; Non-Fed Calworks'!AG12</f>
        <v>5620.06</v>
      </c>
      <c r="AU15" s="58">
        <f t="shared" si="13"/>
        <v>215363.97999999998</v>
      </c>
      <c r="AW15" s="36">
        <f>+'[2]Fed Elig &amp; Non-Fed Calworks'!AK12</f>
        <v>62932.66</v>
      </c>
      <c r="AX15" s="35">
        <f>+'[2]Fed Elig &amp; Non-Fed Calworks'!AM12</f>
        <v>59561.6</v>
      </c>
      <c r="AY15" s="58">
        <f>+'[2]Fed Elig &amp; Non-Fed Calworks'!AL12</f>
        <v>3371.05</v>
      </c>
      <c r="AZ15" s="58">
        <f t="shared" si="14"/>
        <v>125865.31000000001</v>
      </c>
      <c r="BB15" s="36">
        <f>+'[2]Fed Elig &amp; Non-Fed Calworks'!AP12</f>
        <v>76422.13</v>
      </c>
      <c r="BC15" s="35">
        <f>+'[2]Fed Elig &amp; Non-Fed Calworks'!AR12</f>
        <v>72368.26</v>
      </c>
      <c r="BD15" s="58">
        <f>+'[2]Fed Elig &amp; Non-Fed Calworks'!AQ12</f>
        <v>4053.87</v>
      </c>
      <c r="BE15" s="58">
        <f t="shared" si="15"/>
        <v>152844.26</v>
      </c>
      <c r="BG15" s="36">
        <f>+'[2]Fed Elig &amp; Non-Fed Calworks'!AU12</f>
        <v>145686.37</v>
      </c>
      <c r="BH15" s="35">
        <f>+'[2]Fed Elig &amp; Non-Fed Calworks'!AW12</f>
        <v>138180.43</v>
      </c>
      <c r="BI15" s="58">
        <f>+'[2]Fed Elig &amp; Non-Fed Calworks'!AV12</f>
        <v>7505.93</v>
      </c>
      <c r="BJ15" s="58">
        <f t="shared" si="16"/>
        <v>291372.73</v>
      </c>
      <c r="BL15" s="36">
        <f>+'[2]Fed Elig &amp; Non-Fed Calworks'!AZ12</f>
        <v>122596.05</v>
      </c>
      <c r="BM15" s="35">
        <f>+'[2]Fed Elig &amp; Non-Fed Calworks'!BB12</f>
        <v>116199.87</v>
      </c>
      <c r="BN15" s="58">
        <f>+'[2]Fed Elig &amp; Non-Fed Calworks'!BA12</f>
        <v>6396.17</v>
      </c>
      <c r="BO15" s="58">
        <f t="shared" si="17"/>
        <v>245192.09</v>
      </c>
      <c r="BQ15" s="36">
        <f>+'[2]Fed Elig &amp; Non-Fed Calworks'!BE12</f>
        <v>136275.03</v>
      </c>
      <c r="BR15" s="35">
        <f>+'[2]Fed Elig &amp; Non-Fed Calworks'!BG12</f>
        <v>129220.37</v>
      </c>
      <c r="BS15" s="58">
        <f>+'[2]Fed Elig &amp; Non-Fed Calworks'!BF12</f>
        <v>7054.64</v>
      </c>
      <c r="BT15" s="58">
        <f t="shared" si="18"/>
        <v>272550.04000000004</v>
      </c>
    </row>
    <row r="16" spans="1:72" ht="13.5">
      <c r="A16" s="85" t="s">
        <v>10</v>
      </c>
      <c r="C16" s="36">
        <f t="shared" si="0"/>
        <v>12016347.36</v>
      </c>
      <c r="D16" s="35">
        <f t="shared" si="1"/>
        <v>11391177.660000002</v>
      </c>
      <c r="E16" s="58">
        <f t="shared" si="2"/>
        <v>625169.5599999999</v>
      </c>
      <c r="F16" s="58">
        <f t="shared" si="3"/>
        <v>24032694.580000002</v>
      </c>
      <c r="H16" s="89">
        <f>+'FY 0708 EXPEND'!G17+'FY 0708 EXPEND'!H17</f>
        <v>26280773.619999997</v>
      </c>
      <c r="I16" s="90">
        <f t="shared" si="4"/>
        <v>-2873248.599999994</v>
      </c>
      <c r="J16" s="88"/>
      <c r="K16" s="89">
        <f t="shared" si="5"/>
        <v>698770</v>
      </c>
      <c r="L16" s="90">
        <f t="shared" si="6"/>
        <v>-73600.44000000006</v>
      </c>
      <c r="N16" s="36">
        <f>+'[2]Fed Elig &amp; Non-Fed Calworks'!B13</f>
        <v>1563245.56</v>
      </c>
      <c r="O16" s="35">
        <f>+'[2]Fed Elig &amp; Non-Fed Calworks'!D13</f>
        <v>1485083.28</v>
      </c>
      <c r="P16" s="58">
        <f>+'[2]Fed Elig &amp; Non-Fed Calworks'!C13</f>
        <v>78162.27</v>
      </c>
      <c r="Q16" s="58">
        <f t="shared" si="7"/>
        <v>3126491.11</v>
      </c>
      <c r="S16" s="36">
        <f>+'[2]Fed Elig &amp; Non-Fed Calworks'!G13</f>
        <v>0</v>
      </c>
      <c r="T16" s="35">
        <f>+'[2]Fed Elig &amp; Non-Fed Calworks'!I13</f>
        <v>0</v>
      </c>
      <c r="U16" s="58">
        <f>+'[2]Fed Elig &amp; Non-Fed Calworks'!H13</f>
        <v>0</v>
      </c>
      <c r="V16" s="58">
        <f t="shared" si="8"/>
        <v>0</v>
      </c>
      <c r="X16" s="36">
        <f>+'[2]Fed Elig &amp; Non-Fed Calworks'!L13</f>
        <v>1208176.87</v>
      </c>
      <c r="Y16" s="35">
        <f>+'[2]Fed Elig &amp; Non-Fed Calworks'!N13</f>
        <v>1147768.02</v>
      </c>
      <c r="Z16" s="58">
        <f>+'[2]Fed Elig &amp; Non-Fed Calworks'!M13</f>
        <v>60408.84</v>
      </c>
      <c r="AA16" s="58">
        <f t="shared" si="9"/>
        <v>2416353.73</v>
      </c>
      <c r="AC16" s="36">
        <f>+'[2]Fed Elig &amp; Non-Fed Calworks'!Q13</f>
        <v>939460.89</v>
      </c>
      <c r="AD16" s="35">
        <f>+'[2]Fed Elig &amp; Non-Fed Calworks'!S13</f>
        <v>892487.83</v>
      </c>
      <c r="AE16" s="58">
        <f>+'[2]Fed Elig &amp; Non-Fed Calworks'!R13</f>
        <v>46973.04</v>
      </c>
      <c r="AF16" s="58">
        <f t="shared" si="10"/>
        <v>1878921.76</v>
      </c>
      <c r="AH16" s="36">
        <f>+'[2]Fed Elig &amp; Non-Fed Calworks'!V13</f>
        <v>831721.24</v>
      </c>
      <c r="AI16" s="35">
        <f>+'[2]Fed Elig &amp; Non-Fed Calworks'!X13</f>
        <v>787059.75</v>
      </c>
      <c r="AJ16" s="58">
        <f>+'[2]Fed Elig &amp; Non-Fed Calworks'!W13</f>
        <v>44661.47</v>
      </c>
      <c r="AK16" s="58">
        <f t="shared" si="11"/>
        <v>1663442.46</v>
      </c>
      <c r="AM16" s="36">
        <f>+'[2]Fed Elig &amp; Non-Fed Calworks'!AA13</f>
        <v>699358.11</v>
      </c>
      <c r="AN16" s="35">
        <f>+'[2]Fed Elig &amp; Non-Fed Calworks'!AC13</f>
        <v>661449.02</v>
      </c>
      <c r="AO16" s="58">
        <f>+'[2]Fed Elig &amp; Non-Fed Calworks'!AB13</f>
        <v>37909.08</v>
      </c>
      <c r="AP16" s="58">
        <f t="shared" si="12"/>
        <v>1398716.21</v>
      </c>
      <c r="AR16" s="36">
        <f>+'[2]Fed Elig &amp; Non-Fed Calworks'!AF13</f>
        <v>807857.39</v>
      </c>
      <c r="AS16" s="35">
        <f>+'[2]Fed Elig &amp; Non-Fed Calworks'!AH13</f>
        <v>764305.7</v>
      </c>
      <c r="AT16" s="58">
        <f>+'[2]Fed Elig &amp; Non-Fed Calworks'!AG13</f>
        <v>43551.68</v>
      </c>
      <c r="AU16" s="58">
        <f t="shared" si="13"/>
        <v>1615714.7699999998</v>
      </c>
      <c r="AW16" s="36">
        <f>+'[2]Fed Elig &amp; Non-Fed Calworks'!AK13</f>
        <v>719790.27</v>
      </c>
      <c r="AX16" s="35">
        <f>+'[2]Fed Elig &amp; Non-Fed Calworks'!AM13</f>
        <v>680769.73</v>
      </c>
      <c r="AY16" s="58">
        <f>+'[2]Fed Elig &amp; Non-Fed Calworks'!AL13</f>
        <v>39020.54</v>
      </c>
      <c r="AZ16" s="58">
        <f t="shared" si="14"/>
        <v>1439580.54</v>
      </c>
      <c r="BB16" s="36">
        <f>+'[2]Fed Elig &amp; Non-Fed Calworks'!AP13</f>
        <v>801821.24</v>
      </c>
      <c r="BC16" s="35">
        <f>+'[2]Fed Elig &amp; Non-Fed Calworks'!AR13</f>
        <v>758800.98</v>
      </c>
      <c r="BD16" s="58">
        <f>+'[2]Fed Elig &amp; Non-Fed Calworks'!AQ13</f>
        <v>43020.24</v>
      </c>
      <c r="BE16" s="58">
        <f t="shared" si="15"/>
        <v>1603642.46</v>
      </c>
      <c r="BG16" s="36">
        <f>+'[2]Fed Elig &amp; Non-Fed Calworks'!AU13</f>
        <v>1420534.94</v>
      </c>
      <c r="BH16" s="35">
        <f>+'[2]Fed Elig &amp; Non-Fed Calworks'!AW13</f>
        <v>1346574.63</v>
      </c>
      <c r="BI16" s="58">
        <f>+'[2]Fed Elig &amp; Non-Fed Calworks'!AV13</f>
        <v>73960.3</v>
      </c>
      <c r="BJ16" s="58">
        <f t="shared" si="16"/>
        <v>2841069.8699999996</v>
      </c>
      <c r="BL16" s="36">
        <f>+'[2]Fed Elig &amp; Non-Fed Calworks'!AZ13</f>
        <v>1392735.23</v>
      </c>
      <c r="BM16" s="35">
        <f>+'[2]Fed Elig &amp; Non-Fed Calworks'!BB13</f>
        <v>1319928.71</v>
      </c>
      <c r="BN16" s="58">
        <f>+'[2]Fed Elig &amp; Non-Fed Calworks'!BA13</f>
        <v>72806.51</v>
      </c>
      <c r="BO16" s="58">
        <f t="shared" si="17"/>
        <v>2785470.4499999997</v>
      </c>
      <c r="BQ16" s="36">
        <f>+'[2]Fed Elig &amp; Non-Fed Calworks'!BE13</f>
        <v>1631645.62</v>
      </c>
      <c r="BR16" s="35">
        <f>+'[2]Fed Elig &amp; Non-Fed Calworks'!BG13</f>
        <v>1546950.01</v>
      </c>
      <c r="BS16" s="58">
        <f>+'[2]Fed Elig &amp; Non-Fed Calworks'!BF13</f>
        <v>84695.59</v>
      </c>
      <c r="BT16" s="58">
        <f t="shared" si="18"/>
        <v>3263291.2199999997</v>
      </c>
    </row>
    <row r="17" spans="1:72" ht="13.5">
      <c r="A17" s="85" t="s">
        <v>11</v>
      </c>
      <c r="C17" s="36">
        <f t="shared" si="0"/>
        <v>314105.04000000004</v>
      </c>
      <c r="D17" s="35">
        <f t="shared" si="1"/>
        <v>297729.91</v>
      </c>
      <c r="E17" s="58">
        <f t="shared" si="2"/>
        <v>16374.99</v>
      </c>
      <c r="F17" s="58">
        <f t="shared" si="3"/>
        <v>628209.94</v>
      </c>
      <c r="H17" s="89">
        <f>+'FY 0708 EXPEND'!G18+'FY 0708 EXPEND'!H18</f>
        <v>454957.74</v>
      </c>
      <c r="I17" s="90">
        <f t="shared" si="4"/>
        <v>156877.20999999996</v>
      </c>
      <c r="J17" s="88"/>
      <c r="K17" s="89">
        <f t="shared" si="5"/>
        <v>12097</v>
      </c>
      <c r="L17" s="90">
        <f t="shared" si="6"/>
        <v>4277.99</v>
      </c>
      <c r="N17" s="36">
        <f>+'[2]Fed Elig &amp; Non-Fed Calworks'!B14</f>
        <v>38751.54</v>
      </c>
      <c r="O17" s="35">
        <f>+'[2]Fed Elig &amp; Non-Fed Calworks'!D14</f>
        <v>36813.95</v>
      </c>
      <c r="P17" s="58">
        <f>+'[2]Fed Elig &amp; Non-Fed Calworks'!C14</f>
        <v>1937.58</v>
      </c>
      <c r="Q17" s="58">
        <f t="shared" si="7"/>
        <v>77503.06999999999</v>
      </c>
      <c r="S17" s="36">
        <f>+'[2]Fed Elig &amp; Non-Fed Calworks'!G14</f>
        <v>27179.58</v>
      </c>
      <c r="T17" s="35">
        <f>+'[2]Fed Elig &amp; Non-Fed Calworks'!I14</f>
        <v>25820.59</v>
      </c>
      <c r="U17" s="58">
        <f>+'[2]Fed Elig &amp; Non-Fed Calworks'!H14</f>
        <v>1358.98</v>
      </c>
      <c r="V17" s="58">
        <f t="shared" si="8"/>
        <v>54359.15</v>
      </c>
      <c r="X17" s="36">
        <f>+'[2]Fed Elig &amp; Non-Fed Calworks'!L14</f>
        <v>25827.3</v>
      </c>
      <c r="Y17" s="35">
        <f>+'[2]Fed Elig &amp; Non-Fed Calworks'!N14</f>
        <v>24535.93</v>
      </c>
      <c r="Z17" s="58">
        <f>+'[2]Fed Elig &amp; Non-Fed Calworks'!M14</f>
        <v>1291.37</v>
      </c>
      <c r="AA17" s="58">
        <f t="shared" si="9"/>
        <v>51654.6</v>
      </c>
      <c r="AC17" s="36">
        <f>+'[2]Fed Elig &amp; Non-Fed Calworks'!Q14</f>
        <v>16514.97</v>
      </c>
      <c r="AD17" s="35">
        <f>+'[2]Fed Elig &amp; Non-Fed Calworks'!S14</f>
        <v>15689.22</v>
      </c>
      <c r="AE17" s="58">
        <f>+'[2]Fed Elig &amp; Non-Fed Calworks'!R14</f>
        <v>825.74</v>
      </c>
      <c r="AF17" s="58">
        <f t="shared" si="10"/>
        <v>33029.93</v>
      </c>
      <c r="AH17" s="36">
        <f>+'[2]Fed Elig &amp; Non-Fed Calworks'!V14</f>
        <v>17523.67</v>
      </c>
      <c r="AI17" s="35">
        <f>+'[2]Fed Elig &amp; Non-Fed Calworks'!X14</f>
        <v>16563.96</v>
      </c>
      <c r="AJ17" s="58">
        <f>+'[2]Fed Elig &amp; Non-Fed Calworks'!W14</f>
        <v>959.69</v>
      </c>
      <c r="AK17" s="58">
        <f t="shared" si="11"/>
        <v>35047.32</v>
      </c>
      <c r="AM17" s="36">
        <f>+'[2]Fed Elig &amp; Non-Fed Calworks'!AA14</f>
        <v>18342.2</v>
      </c>
      <c r="AN17" s="35">
        <f>+'[2]Fed Elig &amp; Non-Fed Calworks'!AC14</f>
        <v>17334.31</v>
      </c>
      <c r="AO17" s="58">
        <f>+'[2]Fed Elig &amp; Non-Fed Calworks'!AB14</f>
        <v>1007.88</v>
      </c>
      <c r="AP17" s="58">
        <f t="shared" si="12"/>
        <v>36684.39</v>
      </c>
      <c r="AR17" s="36">
        <f>+'[2]Fed Elig &amp; Non-Fed Calworks'!AF14</f>
        <v>21090.53</v>
      </c>
      <c r="AS17" s="35">
        <f>+'[2]Fed Elig &amp; Non-Fed Calworks'!AH14</f>
        <v>19944.46</v>
      </c>
      <c r="AT17" s="58">
        <f>+'[2]Fed Elig &amp; Non-Fed Calworks'!AG14</f>
        <v>1146.07</v>
      </c>
      <c r="AU17" s="58">
        <f t="shared" si="13"/>
        <v>42181.06</v>
      </c>
      <c r="AW17" s="36">
        <f>+'[2]Fed Elig &amp; Non-Fed Calworks'!AK14</f>
        <v>14172.89</v>
      </c>
      <c r="AX17" s="35">
        <f>+'[2]Fed Elig &amp; Non-Fed Calworks'!AM14</f>
        <v>13381.52</v>
      </c>
      <c r="AY17" s="58">
        <f>+'[2]Fed Elig &amp; Non-Fed Calworks'!AL14</f>
        <v>791.36</v>
      </c>
      <c r="AZ17" s="58">
        <f t="shared" si="14"/>
        <v>28345.77</v>
      </c>
      <c r="BB17" s="36">
        <f>+'[2]Fed Elig &amp; Non-Fed Calworks'!AP14</f>
        <v>14780.18</v>
      </c>
      <c r="BC17" s="35">
        <f>+'[2]Fed Elig &amp; Non-Fed Calworks'!AR14</f>
        <v>13969.85</v>
      </c>
      <c r="BD17" s="58">
        <f>+'[2]Fed Elig &amp; Non-Fed Calworks'!AQ14</f>
        <v>810.31</v>
      </c>
      <c r="BE17" s="58">
        <f t="shared" si="15"/>
        <v>29560.34</v>
      </c>
      <c r="BG17" s="36">
        <f>+'[2]Fed Elig &amp; Non-Fed Calworks'!AU14</f>
        <v>43364.5</v>
      </c>
      <c r="BH17" s="35">
        <f>+'[2]Fed Elig &amp; Non-Fed Calworks'!AW14</f>
        <v>41112.33</v>
      </c>
      <c r="BI17" s="58">
        <f>+'[2]Fed Elig &amp; Non-Fed Calworks'!AV14</f>
        <v>2252.15</v>
      </c>
      <c r="BJ17" s="58">
        <f t="shared" si="16"/>
        <v>86728.98</v>
      </c>
      <c r="BL17" s="36">
        <f>+'[2]Fed Elig &amp; Non-Fed Calworks'!AZ14</f>
        <v>30096.34</v>
      </c>
      <c r="BM17" s="35">
        <f>+'[2]Fed Elig &amp; Non-Fed Calworks'!BB14</f>
        <v>28506.36</v>
      </c>
      <c r="BN17" s="58">
        <f>+'[2]Fed Elig &amp; Non-Fed Calworks'!BA14</f>
        <v>1589.97</v>
      </c>
      <c r="BO17" s="58">
        <f t="shared" si="17"/>
        <v>60192.67</v>
      </c>
      <c r="BQ17" s="36">
        <f>+'[2]Fed Elig &amp; Non-Fed Calworks'!BE14</f>
        <v>46461.34</v>
      </c>
      <c r="BR17" s="35">
        <f>+'[2]Fed Elig &amp; Non-Fed Calworks'!BG14</f>
        <v>44057.43</v>
      </c>
      <c r="BS17" s="58">
        <f>+'[2]Fed Elig &amp; Non-Fed Calworks'!BF14</f>
        <v>2403.89</v>
      </c>
      <c r="BT17" s="58">
        <f t="shared" si="18"/>
        <v>92922.65999999999</v>
      </c>
    </row>
    <row r="18" spans="1:72" ht="13.5">
      <c r="A18" s="85" t="s">
        <v>12</v>
      </c>
      <c r="C18" s="36">
        <f t="shared" si="0"/>
        <v>1364277.92</v>
      </c>
      <c r="D18" s="35">
        <f t="shared" si="1"/>
        <v>1293251.9799999997</v>
      </c>
      <c r="E18" s="58">
        <f t="shared" si="2"/>
        <v>71025.84</v>
      </c>
      <c r="F18" s="58">
        <f t="shared" si="3"/>
        <v>2728555.7399999993</v>
      </c>
      <c r="H18" s="89">
        <f>+'FY 0708 EXPEND'!G19+'FY 0708 EXPEND'!H19</f>
        <v>2522749.08</v>
      </c>
      <c r="I18" s="90">
        <f t="shared" si="4"/>
        <v>134780.81999999937</v>
      </c>
      <c r="J18" s="88"/>
      <c r="K18" s="89">
        <f t="shared" si="5"/>
        <v>67076</v>
      </c>
      <c r="L18" s="90">
        <f t="shared" si="6"/>
        <v>3949.8399999999965</v>
      </c>
      <c r="N18" s="36">
        <f>+'[2]Fed Elig &amp; Non-Fed Calworks'!B15</f>
        <v>152901.33</v>
      </c>
      <c r="O18" s="35">
        <f>+'[2]Fed Elig &amp; Non-Fed Calworks'!D15</f>
        <v>145256.26</v>
      </c>
      <c r="P18" s="58">
        <f>+'[2]Fed Elig &amp; Non-Fed Calworks'!C15</f>
        <v>7645.07</v>
      </c>
      <c r="Q18" s="58">
        <f t="shared" si="7"/>
        <v>305802.66</v>
      </c>
      <c r="S18" s="36">
        <f>+'[2]Fed Elig &amp; Non-Fed Calworks'!G15</f>
        <v>155064.86</v>
      </c>
      <c r="T18" s="35">
        <f>+'[2]Fed Elig &amp; Non-Fed Calworks'!I15</f>
        <v>147311.61</v>
      </c>
      <c r="U18" s="58">
        <f>+'[2]Fed Elig &amp; Non-Fed Calworks'!H15</f>
        <v>7753.24</v>
      </c>
      <c r="V18" s="58">
        <f t="shared" si="8"/>
        <v>310129.70999999996</v>
      </c>
      <c r="X18" s="36">
        <f>+'[2]Fed Elig &amp; Non-Fed Calworks'!L15</f>
        <v>134959.59</v>
      </c>
      <c r="Y18" s="35">
        <f>+'[2]Fed Elig &amp; Non-Fed Calworks'!N15</f>
        <v>128211.61</v>
      </c>
      <c r="Z18" s="58">
        <f>+'[2]Fed Elig &amp; Non-Fed Calworks'!M15</f>
        <v>6747.98</v>
      </c>
      <c r="AA18" s="58">
        <f t="shared" si="9"/>
        <v>269919.18</v>
      </c>
      <c r="AC18" s="36">
        <f>+'[2]Fed Elig &amp; Non-Fed Calworks'!Q15</f>
        <v>85901.11</v>
      </c>
      <c r="AD18" s="35">
        <f>+'[2]Fed Elig &amp; Non-Fed Calworks'!S15</f>
        <v>81606.05</v>
      </c>
      <c r="AE18" s="58">
        <f>+'[2]Fed Elig &amp; Non-Fed Calworks'!R15</f>
        <v>4295.05</v>
      </c>
      <c r="AF18" s="58">
        <f t="shared" si="10"/>
        <v>171802.21</v>
      </c>
      <c r="AH18" s="36">
        <f>+'[2]Fed Elig &amp; Non-Fed Calworks'!V15</f>
        <v>89543.32</v>
      </c>
      <c r="AI18" s="35">
        <f>+'[2]Fed Elig &amp; Non-Fed Calworks'!X15</f>
        <v>84700.04</v>
      </c>
      <c r="AJ18" s="58">
        <f>+'[2]Fed Elig &amp; Non-Fed Calworks'!W15</f>
        <v>4843.27</v>
      </c>
      <c r="AK18" s="58">
        <f t="shared" si="11"/>
        <v>179086.62999999998</v>
      </c>
      <c r="AM18" s="36">
        <f>+'[2]Fed Elig &amp; Non-Fed Calworks'!AA15</f>
        <v>67182.98</v>
      </c>
      <c r="AN18" s="35">
        <f>+'[2]Fed Elig &amp; Non-Fed Calworks'!AC15</f>
        <v>63496.76</v>
      </c>
      <c r="AO18" s="58">
        <f>+'[2]Fed Elig &amp; Non-Fed Calworks'!AB15</f>
        <v>3686.21</v>
      </c>
      <c r="AP18" s="58">
        <f t="shared" si="12"/>
        <v>134365.94999999998</v>
      </c>
      <c r="AR18" s="36">
        <f>+'[2]Fed Elig &amp; Non-Fed Calworks'!AF15</f>
        <v>92315.76</v>
      </c>
      <c r="AS18" s="35">
        <f>+'[2]Fed Elig &amp; Non-Fed Calworks'!AH15</f>
        <v>87337.47</v>
      </c>
      <c r="AT18" s="58">
        <f>+'[2]Fed Elig &amp; Non-Fed Calworks'!AG15</f>
        <v>4978.28</v>
      </c>
      <c r="AU18" s="58">
        <f t="shared" si="13"/>
        <v>184631.50999999998</v>
      </c>
      <c r="AW18" s="36">
        <f>+'[2]Fed Elig &amp; Non-Fed Calworks'!AK15</f>
        <v>74714.17</v>
      </c>
      <c r="AX18" s="35">
        <f>+'[2]Fed Elig &amp; Non-Fed Calworks'!AM15</f>
        <v>70634.52</v>
      </c>
      <c r="AY18" s="58">
        <f>+'[2]Fed Elig &amp; Non-Fed Calworks'!AL15</f>
        <v>4079.64</v>
      </c>
      <c r="AZ18" s="58">
        <f t="shared" si="14"/>
        <v>149428.33000000002</v>
      </c>
      <c r="BB18" s="36">
        <f>+'[2]Fed Elig &amp; Non-Fed Calworks'!AP15</f>
        <v>79910.72</v>
      </c>
      <c r="BC18" s="35">
        <f>+'[2]Fed Elig &amp; Non-Fed Calworks'!AR15</f>
        <v>75569.61</v>
      </c>
      <c r="BD18" s="58">
        <f>+'[2]Fed Elig &amp; Non-Fed Calworks'!AQ15</f>
        <v>4341.1</v>
      </c>
      <c r="BE18" s="58">
        <f t="shared" si="15"/>
        <v>159821.43000000002</v>
      </c>
      <c r="BG18" s="36">
        <f>+'[2]Fed Elig &amp; Non-Fed Calworks'!AU15</f>
        <v>142130.48</v>
      </c>
      <c r="BH18" s="35">
        <f>+'[2]Fed Elig &amp; Non-Fed Calworks'!AW15</f>
        <v>134672.61</v>
      </c>
      <c r="BI18" s="58">
        <f>+'[2]Fed Elig &amp; Non-Fed Calworks'!AV15</f>
        <v>7457.86</v>
      </c>
      <c r="BJ18" s="58">
        <f t="shared" si="16"/>
        <v>284260.94999999995</v>
      </c>
      <c r="BL18" s="36">
        <f>+'[2]Fed Elig &amp; Non-Fed Calworks'!AZ15</f>
        <v>121186.14</v>
      </c>
      <c r="BM18" s="35">
        <f>+'[2]Fed Elig &amp; Non-Fed Calworks'!BB15</f>
        <v>114765.79</v>
      </c>
      <c r="BN18" s="58">
        <f>+'[2]Fed Elig &amp; Non-Fed Calworks'!BA15</f>
        <v>6420.34</v>
      </c>
      <c r="BO18" s="58">
        <f t="shared" si="17"/>
        <v>242372.27</v>
      </c>
      <c r="BQ18" s="36">
        <f>+'[2]Fed Elig &amp; Non-Fed Calworks'!BE15</f>
        <v>168467.46</v>
      </c>
      <c r="BR18" s="35">
        <f>+'[2]Fed Elig &amp; Non-Fed Calworks'!BG15</f>
        <v>159689.65</v>
      </c>
      <c r="BS18" s="58">
        <f>+'[2]Fed Elig &amp; Non-Fed Calworks'!BF15</f>
        <v>8777.8</v>
      </c>
      <c r="BT18" s="58">
        <f t="shared" si="18"/>
        <v>336934.91</v>
      </c>
    </row>
    <row r="19" spans="1:72" ht="13.5">
      <c r="A19" s="85" t="s">
        <v>13</v>
      </c>
      <c r="C19" s="36">
        <f t="shared" si="0"/>
        <v>1976111.19</v>
      </c>
      <c r="D19" s="35">
        <f t="shared" si="1"/>
        <v>1872494.24</v>
      </c>
      <c r="E19" s="58">
        <f t="shared" si="2"/>
        <v>103616.8</v>
      </c>
      <c r="F19" s="58">
        <f t="shared" si="3"/>
        <v>3952222.2299999995</v>
      </c>
      <c r="H19" s="89">
        <f>+'FY 0708 EXPEND'!G20+'FY 0708 EXPEND'!H20</f>
        <v>4207247.4399999995</v>
      </c>
      <c r="I19" s="90">
        <f t="shared" si="4"/>
        <v>-358642.0099999998</v>
      </c>
      <c r="J19" s="88"/>
      <c r="K19" s="89">
        <f t="shared" si="5"/>
        <v>111865</v>
      </c>
      <c r="L19" s="90">
        <f t="shared" si="6"/>
        <v>-8248.199999999997</v>
      </c>
      <c r="N19" s="36">
        <f>+'[2]Fed Elig &amp; Non-Fed Calworks'!B16</f>
        <v>250720</v>
      </c>
      <c r="O19" s="35">
        <f>+'[2]Fed Elig &amp; Non-Fed Calworks'!D16</f>
        <v>238184</v>
      </c>
      <c r="P19" s="58">
        <f>+'[2]Fed Elig &amp; Non-Fed Calworks'!C16</f>
        <v>12536</v>
      </c>
      <c r="Q19" s="58">
        <f t="shared" si="7"/>
        <v>501440</v>
      </c>
      <c r="S19" s="36">
        <f>+'[2]Fed Elig &amp; Non-Fed Calworks'!G16</f>
        <v>223647.87</v>
      </c>
      <c r="T19" s="35">
        <f>+'[2]Fed Elig &amp; Non-Fed Calworks'!I16</f>
        <v>212465.47</v>
      </c>
      <c r="U19" s="58">
        <f>+'[2]Fed Elig &amp; Non-Fed Calworks'!H16</f>
        <v>11182.39</v>
      </c>
      <c r="V19" s="58">
        <f t="shared" si="8"/>
        <v>447295.73</v>
      </c>
      <c r="X19" s="36">
        <f>+'[2]Fed Elig &amp; Non-Fed Calworks'!L16</f>
        <v>0</v>
      </c>
      <c r="Y19" s="35">
        <f>+'[2]Fed Elig &amp; Non-Fed Calworks'!N16</f>
        <v>0</v>
      </c>
      <c r="Z19" s="58">
        <f>+'[2]Fed Elig &amp; Non-Fed Calworks'!M16</f>
        <v>0</v>
      </c>
      <c r="AA19" s="58">
        <f t="shared" si="9"/>
        <v>0</v>
      </c>
      <c r="AC19" s="36">
        <f>+'[2]Fed Elig &amp; Non-Fed Calworks'!Q16</f>
        <v>154742.7</v>
      </c>
      <c r="AD19" s="35">
        <f>+'[2]Fed Elig &amp; Non-Fed Calworks'!S16</f>
        <v>147005.56</v>
      </c>
      <c r="AE19" s="58">
        <f>+'[2]Fed Elig &amp; Non-Fed Calworks'!R16</f>
        <v>7737.13</v>
      </c>
      <c r="AF19" s="58">
        <f t="shared" si="10"/>
        <v>309485.39</v>
      </c>
      <c r="AH19" s="36">
        <f>+'[2]Fed Elig &amp; Non-Fed Calworks'!V16</f>
        <v>134659.29</v>
      </c>
      <c r="AI19" s="35">
        <f>+'[2]Fed Elig &amp; Non-Fed Calworks'!X16</f>
        <v>127327.61</v>
      </c>
      <c r="AJ19" s="58">
        <f>+'[2]Fed Elig &amp; Non-Fed Calworks'!W16</f>
        <v>7331.66</v>
      </c>
      <c r="AK19" s="58">
        <f t="shared" si="11"/>
        <v>269318.56</v>
      </c>
      <c r="AM19" s="36">
        <f>+'[2]Fed Elig &amp; Non-Fed Calworks'!AA16</f>
        <v>120858.59</v>
      </c>
      <c r="AN19" s="35">
        <f>+'[2]Fed Elig &amp; Non-Fed Calworks'!AC16</f>
        <v>114237.3</v>
      </c>
      <c r="AO19" s="58">
        <f>+'[2]Fed Elig &amp; Non-Fed Calworks'!AB16</f>
        <v>6621.27</v>
      </c>
      <c r="AP19" s="58">
        <f t="shared" si="12"/>
        <v>241717.16</v>
      </c>
      <c r="AR19" s="36">
        <f>+'[2]Fed Elig &amp; Non-Fed Calworks'!AF16</f>
        <v>143968.55</v>
      </c>
      <c r="AS19" s="35">
        <f>+'[2]Fed Elig &amp; Non-Fed Calworks'!AH16</f>
        <v>136158.4</v>
      </c>
      <c r="AT19" s="58">
        <f>+'[2]Fed Elig &amp; Non-Fed Calworks'!AG16</f>
        <v>7810.14</v>
      </c>
      <c r="AU19" s="58">
        <f t="shared" si="13"/>
        <v>287937.08999999997</v>
      </c>
      <c r="AW19" s="36">
        <f>+'[2]Fed Elig &amp; Non-Fed Calworks'!AK16</f>
        <v>117158.48</v>
      </c>
      <c r="AX19" s="35">
        <f>+'[2]Fed Elig &amp; Non-Fed Calworks'!AM16</f>
        <v>110692.94</v>
      </c>
      <c r="AY19" s="58">
        <f>+'[2]Fed Elig &amp; Non-Fed Calworks'!AL16</f>
        <v>6465.52</v>
      </c>
      <c r="AZ19" s="58">
        <f t="shared" si="14"/>
        <v>234316.93999999997</v>
      </c>
      <c r="BB19" s="36">
        <f>+'[2]Fed Elig &amp; Non-Fed Calworks'!AP16</f>
        <v>121704.54</v>
      </c>
      <c r="BC19" s="35">
        <f>+'[2]Fed Elig &amp; Non-Fed Calworks'!AR16</f>
        <v>115034.99</v>
      </c>
      <c r="BD19" s="58">
        <f>+'[2]Fed Elig &amp; Non-Fed Calworks'!AQ16</f>
        <v>6669.55</v>
      </c>
      <c r="BE19" s="58">
        <f t="shared" si="15"/>
        <v>243409.08</v>
      </c>
      <c r="BG19" s="36">
        <f>+'[2]Fed Elig &amp; Non-Fed Calworks'!AU16</f>
        <v>207182.5</v>
      </c>
      <c r="BH19" s="35">
        <f>+'[2]Fed Elig &amp; Non-Fed Calworks'!AW16</f>
        <v>196239.68</v>
      </c>
      <c r="BI19" s="58">
        <f>+'[2]Fed Elig &amp; Non-Fed Calworks'!AV16</f>
        <v>10942.8</v>
      </c>
      <c r="BJ19" s="58">
        <f t="shared" si="16"/>
        <v>414364.98</v>
      </c>
      <c r="BL19" s="36">
        <f>+'[2]Fed Elig &amp; Non-Fed Calworks'!AZ16</f>
        <v>233606.03</v>
      </c>
      <c r="BM19" s="35">
        <f>+'[2]Fed Elig &amp; Non-Fed Calworks'!BB16</f>
        <v>221300.07</v>
      </c>
      <c r="BN19" s="58">
        <f>+'[2]Fed Elig &amp; Non-Fed Calworks'!BA16</f>
        <v>12305.94</v>
      </c>
      <c r="BO19" s="58">
        <f t="shared" si="17"/>
        <v>467212.04</v>
      </c>
      <c r="BQ19" s="36">
        <f>+'[2]Fed Elig &amp; Non-Fed Calworks'!BE16</f>
        <v>267862.64</v>
      </c>
      <c r="BR19" s="35">
        <f>+'[2]Fed Elig &amp; Non-Fed Calworks'!BG16</f>
        <v>253848.22</v>
      </c>
      <c r="BS19" s="58">
        <f>+'[2]Fed Elig &amp; Non-Fed Calworks'!BF16</f>
        <v>14014.4</v>
      </c>
      <c r="BT19" s="58">
        <f t="shared" si="18"/>
        <v>535725.26</v>
      </c>
    </row>
    <row r="20" spans="1:72" ht="13.5">
      <c r="A20" s="85" t="s">
        <v>14</v>
      </c>
      <c r="C20" s="36">
        <f t="shared" si="0"/>
        <v>136579.4</v>
      </c>
      <c r="D20" s="35">
        <f t="shared" si="1"/>
        <v>129540.78</v>
      </c>
      <c r="E20" s="58">
        <f t="shared" si="2"/>
        <v>7038.500000000001</v>
      </c>
      <c r="F20" s="58">
        <f t="shared" si="3"/>
        <v>273158.68</v>
      </c>
      <c r="H20" s="89">
        <f>+'FY 0708 EXPEND'!G21+'FY 0708 EXPEND'!H21</f>
        <v>248425.34</v>
      </c>
      <c r="I20" s="90">
        <f t="shared" si="4"/>
        <v>17694.839999999997</v>
      </c>
      <c r="J20" s="88"/>
      <c r="K20" s="89">
        <f t="shared" si="5"/>
        <v>6605</v>
      </c>
      <c r="L20" s="90">
        <f t="shared" si="6"/>
        <v>433.5000000000009</v>
      </c>
      <c r="N20" s="36">
        <f>+'[2]Fed Elig &amp; Non-Fed Calworks'!B17</f>
        <v>20224.05</v>
      </c>
      <c r="O20" s="35">
        <f>+'[2]Fed Elig &amp; Non-Fed Calworks'!D17</f>
        <v>19212.84</v>
      </c>
      <c r="P20" s="58">
        <f>+'[2]Fed Elig &amp; Non-Fed Calworks'!C17</f>
        <v>1011.2</v>
      </c>
      <c r="Q20" s="58">
        <f t="shared" si="7"/>
        <v>40448.09</v>
      </c>
      <c r="S20" s="36">
        <f>+'[2]Fed Elig &amp; Non-Fed Calworks'!G17</f>
        <v>16657.08</v>
      </c>
      <c r="T20" s="35">
        <f>+'[2]Fed Elig &amp; Non-Fed Calworks'!I17</f>
        <v>15824.23</v>
      </c>
      <c r="U20" s="58">
        <f>+'[2]Fed Elig &amp; Non-Fed Calworks'!H17</f>
        <v>832.85</v>
      </c>
      <c r="V20" s="58">
        <f t="shared" si="8"/>
        <v>33314.16</v>
      </c>
      <c r="X20" s="36">
        <f>+'[2]Fed Elig &amp; Non-Fed Calworks'!L17</f>
        <v>13549.57</v>
      </c>
      <c r="Y20" s="35">
        <f>+'[2]Fed Elig &amp; Non-Fed Calworks'!N17</f>
        <v>12872.07</v>
      </c>
      <c r="Z20" s="58">
        <f>+'[2]Fed Elig &amp; Non-Fed Calworks'!M17</f>
        <v>677.48</v>
      </c>
      <c r="AA20" s="58">
        <f t="shared" si="9"/>
        <v>27099.12</v>
      </c>
      <c r="AC20" s="36">
        <f>+'[2]Fed Elig &amp; Non-Fed Calworks'!Q17</f>
        <v>6684.37</v>
      </c>
      <c r="AD20" s="35">
        <f>+'[2]Fed Elig &amp; Non-Fed Calworks'!S17</f>
        <v>6350.15</v>
      </c>
      <c r="AE20" s="58">
        <f>+'[2]Fed Elig &amp; Non-Fed Calworks'!R17</f>
        <v>334.21</v>
      </c>
      <c r="AF20" s="58">
        <f t="shared" si="10"/>
        <v>13368.73</v>
      </c>
      <c r="AH20" s="36">
        <f>+'[2]Fed Elig &amp; Non-Fed Calworks'!V17</f>
        <v>7057.06</v>
      </c>
      <c r="AI20" s="35">
        <f>+'[2]Fed Elig &amp; Non-Fed Calworks'!X17</f>
        <v>6680.36</v>
      </c>
      <c r="AJ20" s="58">
        <f>+'[2]Fed Elig &amp; Non-Fed Calworks'!W17</f>
        <v>376.69</v>
      </c>
      <c r="AK20" s="58">
        <f t="shared" si="11"/>
        <v>14114.11</v>
      </c>
      <c r="AM20" s="36">
        <f>+'[2]Fed Elig &amp; Non-Fed Calworks'!AA17</f>
        <v>3832.98</v>
      </c>
      <c r="AN20" s="35">
        <f>+'[2]Fed Elig &amp; Non-Fed Calworks'!AC17</f>
        <v>3614.47</v>
      </c>
      <c r="AO20" s="58">
        <f>+'[2]Fed Elig &amp; Non-Fed Calworks'!AB17</f>
        <v>218.51</v>
      </c>
      <c r="AP20" s="58">
        <f t="shared" si="12"/>
        <v>7665.96</v>
      </c>
      <c r="AR20" s="36">
        <f>+'[2]Fed Elig &amp; Non-Fed Calworks'!AF17</f>
        <v>6523.19</v>
      </c>
      <c r="AS20" s="35">
        <f>+'[2]Fed Elig &amp; Non-Fed Calworks'!AH17</f>
        <v>6161.85</v>
      </c>
      <c r="AT20" s="58">
        <f>+'[2]Fed Elig &amp; Non-Fed Calworks'!AG17</f>
        <v>361.34</v>
      </c>
      <c r="AU20" s="58">
        <f t="shared" si="13"/>
        <v>13046.380000000001</v>
      </c>
      <c r="AW20" s="36">
        <f>+'[2]Fed Elig &amp; Non-Fed Calworks'!AK17</f>
        <v>7774.15</v>
      </c>
      <c r="AX20" s="35">
        <f>+'[2]Fed Elig &amp; Non-Fed Calworks'!AM17</f>
        <v>7356.91</v>
      </c>
      <c r="AY20" s="58">
        <f>+'[2]Fed Elig &amp; Non-Fed Calworks'!AL17</f>
        <v>417.22</v>
      </c>
      <c r="AZ20" s="58">
        <f t="shared" si="14"/>
        <v>15548.279999999999</v>
      </c>
      <c r="BB20" s="36">
        <f>+'[2]Fed Elig &amp; Non-Fed Calworks'!AP17</f>
        <v>7032.59</v>
      </c>
      <c r="BC20" s="35">
        <f>+'[2]Fed Elig &amp; Non-Fed Calworks'!AR17</f>
        <v>6654.79</v>
      </c>
      <c r="BD20" s="58">
        <f>+'[2]Fed Elig &amp; Non-Fed Calworks'!AQ17</f>
        <v>377.79</v>
      </c>
      <c r="BE20" s="58">
        <f t="shared" si="15"/>
        <v>14065.170000000002</v>
      </c>
      <c r="BG20" s="36">
        <f>+'[2]Fed Elig &amp; Non-Fed Calworks'!AU17</f>
        <v>13043.76</v>
      </c>
      <c r="BH20" s="35">
        <f>+'[2]Fed Elig &amp; Non-Fed Calworks'!AW17</f>
        <v>12364.16</v>
      </c>
      <c r="BI20" s="58">
        <f>+'[2]Fed Elig &amp; Non-Fed Calworks'!AV17</f>
        <v>679.58</v>
      </c>
      <c r="BJ20" s="58">
        <f t="shared" si="16"/>
        <v>26087.5</v>
      </c>
      <c r="BL20" s="36">
        <f>+'[2]Fed Elig &amp; Non-Fed Calworks'!AZ17</f>
        <v>12468.57</v>
      </c>
      <c r="BM20" s="35">
        <f>+'[2]Fed Elig &amp; Non-Fed Calworks'!BB17</f>
        <v>11819.05</v>
      </c>
      <c r="BN20" s="58">
        <f>+'[2]Fed Elig &amp; Non-Fed Calworks'!BA17</f>
        <v>649.51</v>
      </c>
      <c r="BO20" s="58">
        <f t="shared" si="17"/>
        <v>24937.129999999997</v>
      </c>
      <c r="BQ20" s="36">
        <f>+'[2]Fed Elig &amp; Non-Fed Calworks'!BE17</f>
        <v>21732.03</v>
      </c>
      <c r="BR20" s="35">
        <f>+'[2]Fed Elig &amp; Non-Fed Calworks'!BG17</f>
        <v>20629.9</v>
      </c>
      <c r="BS20" s="58">
        <f>+'[2]Fed Elig &amp; Non-Fed Calworks'!BF17</f>
        <v>1102.12</v>
      </c>
      <c r="BT20" s="58">
        <f t="shared" si="18"/>
        <v>43464.05</v>
      </c>
    </row>
    <row r="21" spans="1:72" ht="13.5">
      <c r="A21" s="85" t="s">
        <v>15</v>
      </c>
      <c r="C21" s="36">
        <f t="shared" si="0"/>
        <v>7495839.530000001</v>
      </c>
      <c r="D21" s="35">
        <f t="shared" si="1"/>
        <v>7104624.460000001</v>
      </c>
      <c r="E21" s="58">
        <f t="shared" si="2"/>
        <v>391214.98000000004</v>
      </c>
      <c r="F21" s="58">
        <f t="shared" si="3"/>
        <v>14991678.970000003</v>
      </c>
      <c r="H21" s="89">
        <f>+'FY 0708 EXPEND'!G22+'FY 0708 EXPEND'!H22</f>
        <v>17217821.34</v>
      </c>
      <c r="I21" s="90">
        <f t="shared" si="4"/>
        <v>-2617357.3499999978</v>
      </c>
      <c r="J21" s="88"/>
      <c r="K21" s="89">
        <f t="shared" si="5"/>
        <v>457799</v>
      </c>
      <c r="L21" s="90">
        <f t="shared" si="6"/>
        <v>-66584.01999999996</v>
      </c>
      <c r="N21" s="36">
        <f>+'[2]Fed Elig &amp; Non-Fed Calworks'!B18</f>
        <v>974029.82</v>
      </c>
      <c r="O21" s="35">
        <f>+'[2]Fed Elig &amp; Non-Fed Calworks'!D18</f>
        <v>925328.33</v>
      </c>
      <c r="P21" s="58">
        <f>+'[2]Fed Elig &amp; Non-Fed Calworks'!C18</f>
        <v>48701.49</v>
      </c>
      <c r="Q21" s="58">
        <f t="shared" si="7"/>
        <v>1948059.64</v>
      </c>
      <c r="S21" s="36">
        <f>+'[2]Fed Elig &amp; Non-Fed Calworks'!G18</f>
        <v>782384.82</v>
      </c>
      <c r="T21" s="35">
        <f>+'[2]Fed Elig &amp; Non-Fed Calworks'!I18</f>
        <v>743265.56</v>
      </c>
      <c r="U21" s="58">
        <f>+'[2]Fed Elig &amp; Non-Fed Calworks'!H18</f>
        <v>39119.25</v>
      </c>
      <c r="V21" s="58">
        <f t="shared" si="8"/>
        <v>1564769.63</v>
      </c>
      <c r="X21" s="36">
        <f>+'[2]Fed Elig &amp; Non-Fed Calworks'!L18</f>
        <v>0</v>
      </c>
      <c r="Y21" s="35">
        <f>+'[2]Fed Elig &amp; Non-Fed Calworks'!N18</f>
        <v>0</v>
      </c>
      <c r="Z21" s="58">
        <f>+'[2]Fed Elig &amp; Non-Fed Calworks'!M18</f>
        <v>0</v>
      </c>
      <c r="AA21" s="58">
        <f t="shared" si="9"/>
        <v>0</v>
      </c>
      <c r="AC21" s="36">
        <f>+'[2]Fed Elig &amp; Non-Fed Calworks'!Q18</f>
        <v>614103.77</v>
      </c>
      <c r="AD21" s="35">
        <f>+'[2]Fed Elig &amp; Non-Fed Calworks'!S18</f>
        <v>583398.58</v>
      </c>
      <c r="AE21" s="58">
        <f>+'[2]Fed Elig &amp; Non-Fed Calworks'!R18</f>
        <v>30705.18</v>
      </c>
      <c r="AF21" s="58">
        <f t="shared" si="10"/>
        <v>1228207.53</v>
      </c>
      <c r="AH21" s="36">
        <f>+'[2]Fed Elig &amp; Non-Fed Calworks'!V18</f>
        <v>477827.26</v>
      </c>
      <c r="AI21" s="35">
        <f>+'[2]Fed Elig &amp; Non-Fed Calworks'!X18</f>
        <v>451840.02</v>
      </c>
      <c r="AJ21" s="58">
        <f>+'[2]Fed Elig &amp; Non-Fed Calworks'!W18</f>
        <v>25987.23</v>
      </c>
      <c r="AK21" s="58">
        <f t="shared" si="11"/>
        <v>955654.51</v>
      </c>
      <c r="AM21" s="36">
        <f>+'[2]Fed Elig &amp; Non-Fed Calworks'!AA18</f>
        <v>414189.87</v>
      </c>
      <c r="AN21" s="35">
        <f>+'[2]Fed Elig &amp; Non-Fed Calworks'!AC18</f>
        <v>391442.42</v>
      </c>
      <c r="AO21" s="58">
        <f>+'[2]Fed Elig &amp; Non-Fed Calworks'!AB18</f>
        <v>22747.45</v>
      </c>
      <c r="AP21" s="58">
        <f t="shared" si="12"/>
        <v>828379.74</v>
      </c>
      <c r="AR21" s="36">
        <f>+'[2]Fed Elig &amp; Non-Fed Calworks'!AF18</f>
        <v>501745.27</v>
      </c>
      <c r="AS21" s="35">
        <f>+'[2]Fed Elig &amp; Non-Fed Calworks'!AH18</f>
        <v>474531.87</v>
      </c>
      <c r="AT21" s="58">
        <f>+'[2]Fed Elig &amp; Non-Fed Calworks'!AG18</f>
        <v>27213.38</v>
      </c>
      <c r="AU21" s="58">
        <f t="shared" si="13"/>
        <v>1003490.52</v>
      </c>
      <c r="AW21" s="36">
        <f>+'[2]Fed Elig &amp; Non-Fed Calworks'!AK18</f>
        <v>419390.19</v>
      </c>
      <c r="AX21" s="35">
        <f>+'[2]Fed Elig &amp; Non-Fed Calworks'!AM18</f>
        <v>396361.41</v>
      </c>
      <c r="AY21" s="58">
        <f>+'[2]Fed Elig &amp; Non-Fed Calworks'!AL18</f>
        <v>23028.76</v>
      </c>
      <c r="AZ21" s="58">
        <f t="shared" si="14"/>
        <v>838780.36</v>
      </c>
      <c r="BB21" s="36">
        <f>+'[2]Fed Elig &amp; Non-Fed Calworks'!AP18</f>
        <v>443147.86</v>
      </c>
      <c r="BC21" s="35">
        <f>+'[2]Fed Elig &amp; Non-Fed Calworks'!AR18</f>
        <v>418947.83</v>
      </c>
      <c r="BD21" s="58">
        <f>+'[2]Fed Elig &amp; Non-Fed Calworks'!AQ18</f>
        <v>24200.03</v>
      </c>
      <c r="BE21" s="58">
        <f t="shared" si="15"/>
        <v>886295.72</v>
      </c>
      <c r="BG21" s="36">
        <f>+'[2]Fed Elig &amp; Non-Fed Calworks'!AU18</f>
        <v>970635.46</v>
      </c>
      <c r="BH21" s="35">
        <f>+'[2]Fed Elig &amp; Non-Fed Calworks'!AW18</f>
        <v>920104.51</v>
      </c>
      <c r="BI21" s="58">
        <f>+'[2]Fed Elig &amp; Non-Fed Calworks'!AV18</f>
        <v>50530.94</v>
      </c>
      <c r="BJ21" s="58">
        <f t="shared" si="16"/>
        <v>1941270.91</v>
      </c>
      <c r="BL21" s="36">
        <f>+'[2]Fed Elig &amp; Non-Fed Calworks'!AZ18</f>
        <v>871566.81</v>
      </c>
      <c r="BM21" s="35">
        <f>+'[2]Fed Elig &amp; Non-Fed Calworks'!BB18</f>
        <v>825875.16</v>
      </c>
      <c r="BN21" s="58">
        <f>+'[2]Fed Elig &amp; Non-Fed Calworks'!BA18</f>
        <v>45691.65</v>
      </c>
      <c r="BO21" s="58">
        <f t="shared" si="17"/>
        <v>1743133.62</v>
      </c>
      <c r="BQ21" s="36">
        <f>+'[2]Fed Elig &amp; Non-Fed Calworks'!BE18</f>
        <v>1026818.4</v>
      </c>
      <c r="BR21" s="35">
        <f>+'[2]Fed Elig &amp; Non-Fed Calworks'!BG18</f>
        <v>973528.77</v>
      </c>
      <c r="BS21" s="58">
        <f>+'[2]Fed Elig &amp; Non-Fed Calworks'!BF18</f>
        <v>53289.62</v>
      </c>
      <c r="BT21" s="58">
        <f t="shared" si="18"/>
        <v>2053636.79</v>
      </c>
    </row>
    <row r="22" spans="1:72" ht="13.5">
      <c r="A22" s="85" t="s">
        <v>16</v>
      </c>
      <c r="C22" s="36">
        <f t="shared" si="0"/>
        <v>1500608.2199999997</v>
      </c>
      <c r="D22" s="35">
        <f t="shared" si="1"/>
        <v>1421928.27</v>
      </c>
      <c r="E22" s="58">
        <f t="shared" si="2"/>
        <v>78679.83</v>
      </c>
      <c r="F22" s="58">
        <f t="shared" si="3"/>
        <v>3001216.32</v>
      </c>
      <c r="H22" s="89">
        <f>+'FY 0708 EXPEND'!G23+'FY 0708 EXPEND'!H23</f>
        <v>2517163.51</v>
      </c>
      <c r="I22" s="90">
        <f t="shared" si="4"/>
        <v>405372.98</v>
      </c>
      <c r="J22" s="88"/>
      <c r="K22" s="89">
        <f t="shared" si="5"/>
        <v>66928</v>
      </c>
      <c r="L22" s="90">
        <f t="shared" si="6"/>
        <v>11751.830000000002</v>
      </c>
      <c r="N22" s="36">
        <f>+'[2]Fed Elig &amp; Non-Fed Calworks'!B19</f>
        <v>179950.77</v>
      </c>
      <c r="O22" s="35">
        <f>+'[2]Fed Elig &amp; Non-Fed Calworks'!D19</f>
        <v>170953.23</v>
      </c>
      <c r="P22" s="58">
        <f>+'[2]Fed Elig &amp; Non-Fed Calworks'!C19</f>
        <v>8997.54</v>
      </c>
      <c r="Q22" s="58">
        <f t="shared" si="7"/>
        <v>359901.54</v>
      </c>
      <c r="S22" s="36">
        <f>+'[2]Fed Elig &amp; Non-Fed Calworks'!G19</f>
        <v>152425.49</v>
      </c>
      <c r="T22" s="35">
        <f>+'[2]Fed Elig &amp; Non-Fed Calworks'!I19</f>
        <v>144804.19</v>
      </c>
      <c r="U22" s="58">
        <f>+'[2]Fed Elig &amp; Non-Fed Calworks'!H19</f>
        <v>7621.28</v>
      </c>
      <c r="V22" s="58">
        <f t="shared" si="8"/>
        <v>304850.96</v>
      </c>
      <c r="X22" s="36">
        <f>+'[2]Fed Elig &amp; Non-Fed Calworks'!L19</f>
        <v>132664.93</v>
      </c>
      <c r="Y22" s="35">
        <f>+'[2]Fed Elig &amp; Non-Fed Calworks'!N19</f>
        <v>126031.68</v>
      </c>
      <c r="Z22" s="58">
        <f>+'[2]Fed Elig &amp; Non-Fed Calworks'!M19</f>
        <v>6633.24</v>
      </c>
      <c r="AA22" s="58">
        <f t="shared" si="9"/>
        <v>265329.85</v>
      </c>
      <c r="AC22" s="36">
        <f>+'[2]Fed Elig &amp; Non-Fed Calworks'!Q19</f>
        <v>101386.93</v>
      </c>
      <c r="AD22" s="35">
        <f>+'[2]Fed Elig &amp; Non-Fed Calworks'!S19</f>
        <v>96317.59</v>
      </c>
      <c r="AE22" s="58">
        <f>+'[2]Fed Elig &amp; Non-Fed Calworks'!R19</f>
        <v>5069.34</v>
      </c>
      <c r="AF22" s="58">
        <f t="shared" si="10"/>
        <v>202773.86</v>
      </c>
      <c r="AH22" s="36">
        <f>+'[2]Fed Elig &amp; Non-Fed Calworks'!V19</f>
        <v>86466.81</v>
      </c>
      <c r="AI22" s="35">
        <f>+'[2]Fed Elig &amp; Non-Fed Calworks'!X19</f>
        <v>81720.18</v>
      </c>
      <c r="AJ22" s="58">
        <f>+'[2]Fed Elig &amp; Non-Fed Calworks'!W19</f>
        <v>4746.62</v>
      </c>
      <c r="AK22" s="58">
        <f t="shared" si="11"/>
        <v>172933.61</v>
      </c>
      <c r="AM22" s="36">
        <f>+'[2]Fed Elig &amp; Non-Fed Calworks'!AA19</f>
        <v>78333.15</v>
      </c>
      <c r="AN22" s="35">
        <f>+'[2]Fed Elig &amp; Non-Fed Calworks'!AC19</f>
        <v>73959.47</v>
      </c>
      <c r="AO22" s="58">
        <f>+'[2]Fed Elig &amp; Non-Fed Calworks'!AB19</f>
        <v>4373.67</v>
      </c>
      <c r="AP22" s="58">
        <f t="shared" si="12"/>
        <v>156666.29</v>
      </c>
      <c r="AR22" s="36">
        <f>+'[2]Fed Elig &amp; Non-Fed Calworks'!AF19</f>
        <v>102025.31</v>
      </c>
      <c r="AS22" s="35">
        <f>+'[2]Fed Elig &amp; Non-Fed Calworks'!AH19</f>
        <v>96445.5</v>
      </c>
      <c r="AT22" s="58">
        <f>+'[2]Fed Elig &amp; Non-Fed Calworks'!AG19</f>
        <v>5579.79</v>
      </c>
      <c r="AU22" s="58">
        <f t="shared" si="13"/>
        <v>204050.6</v>
      </c>
      <c r="AW22" s="36">
        <f>+'[2]Fed Elig &amp; Non-Fed Calworks'!AK19</f>
        <v>75520.76</v>
      </c>
      <c r="AX22" s="35">
        <f>+'[2]Fed Elig &amp; Non-Fed Calworks'!AM19</f>
        <v>71306.18</v>
      </c>
      <c r="AY22" s="58">
        <f>+'[2]Fed Elig &amp; Non-Fed Calworks'!AL19</f>
        <v>4214.56</v>
      </c>
      <c r="AZ22" s="58">
        <f t="shared" si="14"/>
        <v>151041.5</v>
      </c>
      <c r="BB22" s="36">
        <f>+'[2]Fed Elig &amp; Non-Fed Calworks'!AP19</f>
        <v>87486.19</v>
      </c>
      <c r="BC22" s="35">
        <f>+'[2]Fed Elig &amp; Non-Fed Calworks'!AR19</f>
        <v>82656.15</v>
      </c>
      <c r="BD22" s="58">
        <f>+'[2]Fed Elig &amp; Non-Fed Calworks'!AQ19</f>
        <v>4830.04</v>
      </c>
      <c r="BE22" s="58">
        <f t="shared" si="15"/>
        <v>174972.38</v>
      </c>
      <c r="BG22" s="36">
        <f>+'[2]Fed Elig &amp; Non-Fed Calworks'!AU19</f>
        <v>178978.23</v>
      </c>
      <c r="BH22" s="35">
        <f>+'[2]Fed Elig &amp; Non-Fed Calworks'!AW19</f>
        <v>169574.22</v>
      </c>
      <c r="BI22" s="58">
        <f>+'[2]Fed Elig &amp; Non-Fed Calworks'!AV19</f>
        <v>9404</v>
      </c>
      <c r="BJ22" s="58">
        <f t="shared" si="16"/>
        <v>357956.45</v>
      </c>
      <c r="BL22" s="36">
        <f>+'[2]Fed Elig &amp; Non-Fed Calworks'!AZ19</f>
        <v>142997.17</v>
      </c>
      <c r="BM22" s="35">
        <f>+'[2]Fed Elig &amp; Non-Fed Calworks'!BB19</f>
        <v>135357.01</v>
      </c>
      <c r="BN22" s="58">
        <f>+'[2]Fed Elig &amp; Non-Fed Calworks'!BA19</f>
        <v>7640.15</v>
      </c>
      <c r="BO22" s="58">
        <f t="shared" si="17"/>
        <v>285994.3300000001</v>
      </c>
      <c r="BQ22" s="36">
        <f>+'[2]Fed Elig &amp; Non-Fed Calworks'!BE19</f>
        <v>182372.48</v>
      </c>
      <c r="BR22" s="35">
        <f>+'[2]Fed Elig &amp; Non-Fed Calworks'!BG19</f>
        <v>172802.87</v>
      </c>
      <c r="BS22" s="58">
        <f>+'[2]Fed Elig &amp; Non-Fed Calworks'!BF19</f>
        <v>9569.6</v>
      </c>
      <c r="BT22" s="58">
        <f t="shared" si="18"/>
        <v>364744.94999999995</v>
      </c>
    </row>
    <row r="23" spans="1:72" ht="13.5">
      <c r="A23" s="85" t="s">
        <v>17</v>
      </c>
      <c r="C23" s="36">
        <f t="shared" si="0"/>
        <v>627933.09</v>
      </c>
      <c r="D23" s="35">
        <f t="shared" si="1"/>
        <v>595174.27</v>
      </c>
      <c r="E23" s="58">
        <f t="shared" si="2"/>
        <v>32758.690000000002</v>
      </c>
      <c r="F23" s="58">
        <f t="shared" si="3"/>
        <v>1255866.0499999998</v>
      </c>
      <c r="H23" s="89">
        <f>+'FY 0708 EXPEND'!G24+'FY 0708 EXPEND'!H24</f>
        <v>1421762.0499999998</v>
      </c>
      <c r="I23" s="90">
        <f t="shared" si="4"/>
        <v>-198654.68999999994</v>
      </c>
      <c r="J23" s="88"/>
      <c r="K23" s="89">
        <f t="shared" si="5"/>
        <v>37803</v>
      </c>
      <c r="L23" s="90">
        <f t="shared" si="6"/>
        <v>-5044.309999999998</v>
      </c>
      <c r="N23" s="36">
        <f>+'[2]Fed Elig &amp; Non-Fed Calworks'!B20</f>
        <v>92552.2</v>
      </c>
      <c r="O23" s="35">
        <f>+'[2]Fed Elig &amp; Non-Fed Calworks'!D20</f>
        <v>87924.57</v>
      </c>
      <c r="P23" s="58">
        <f>+'[2]Fed Elig &amp; Non-Fed Calworks'!C20</f>
        <v>4627.61</v>
      </c>
      <c r="Q23" s="58">
        <f t="shared" si="7"/>
        <v>185104.38</v>
      </c>
      <c r="S23" s="36">
        <f>+'[2]Fed Elig &amp; Non-Fed Calworks'!G20</f>
        <v>65297.14</v>
      </c>
      <c r="T23" s="35">
        <f>+'[2]Fed Elig &amp; Non-Fed Calworks'!I20</f>
        <v>62032.27</v>
      </c>
      <c r="U23" s="58">
        <f>+'[2]Fed Elig &amp; Non-Fed Calworks'!H20</f>
        <v>3264.86</v>
      </c>
      <c r="V23" s="58">
        <f t="shared" si="8"/>
        <v>130594.27</v>
      </c>
      <c r="X23" s="36">
        <f>+'[2]Fed Elig &amp; Non-Fed Calworks'!L20</f>
        <v>52765.37</v>
      </c>
      <c r="Y23" s="35">
        <f>+'[2]Fed Elig &amp; Non-Fed Calworks'!N20</f>
        <v>50127.09</v>
      </c>
      <c r="Z23" s="58">
        <f>+'[2]Fed Elig &amp; Non-Fed Calworks'!M20</f>
        <v>2638.27</v>
      </c>
      <c r="AA23" s="58">
        <f t="shared" si="9"/>
        <v>105530.73</v>
      </c>
      <c r="AC23" s="36">
        <f>+'[2]Fed Elig &amp; Non-Fed Calworks'!Q20</f>
        <v>0</v>
      </c>
      <c r="AD23" s="35">
        <f>+'[2]Fed Elig &amp; Non-Fed Calworks'!S20</f>
        <v>0</v>
      </c>
      <c r="AE23" s="58">
        <f>+'[2]Fed Elig &amp; Non-Fed Calworks'!R20</f>
        <v>0</v>
      </c>
      <c r="AF23" s="58">
        <f t="shared" si="10"/>
        <v>0</v>
      </c>
      <c r="AH23" s="36">
        <f>+'[2]Fed Elig &amp; Non-Fed Calworks'!V20</f>
        <v>40937.17</v>
      </c>
      <c r="AI23" s="35">
        <f>+'[2]Fed Elig &amp; Non-Fed Calworks'!X20</f>
        <v>38712.13</v>
      </c>
      <c r="AJ23" s="58">
        <f>+'[2]Fed Elig &amp; Non-Fed Calworks'!W20</f>
        <v>2225.03</v>
      </c>
      <c r="AK23" s="58">
        <f t="shared" si="11"/>
        <v>81874.32999999999</v>
      </c>
      <c r="AM23" s="36">
        <f>+'[2]Fed Elig &amp; Non-Fed Calworks'!AA20</f>
        <v>32188.61</v>
      </c>
      <c r="AN23" s="35">
        <f>+'[2]Fed Elig &amp; Non-Fed Calworks'!AC20</f>
        <v>30414.11</v>
      </c>
      <c r="AO23" s="58">
        <f>+'[2]Fed Elig &amp; Non-Fed Calworks'!AB20</f>
        <v>1774.49</v>
      </c>
      <c r="AP23" s="58">
        <f t="shared" si="12"/>
        <v>64377.21</v>
      </c>
      <c r="AR23" s="36">
        <f>+'[2]Fed Elig &amp; Non-Fed Calworks'!AF20</f>
        <v>38142.7</v>
      </c>
      <c r="AS23" s="35">
        <f>+'[2]Fed Elig &amp; Non-Fed Calworks'!AH20</f>
        <v>36091.9</v>
      </c>
      <c r="AT23" s="58">
        <f>+'[2]Fed Elig &amp; Non-Fed Calworks'!AG20</f>
        <v>2050.8</v>
      </c>
      <c r="AU23" s="58">
        <f t="shared" si="13"/>
        <v>76285.40000000001</v>
      </c>
      <c r="AW23" s="36">
        <f>+'[2]Fed Elig &amp; Non-Fed Calworks'!AK20</f>
        <v>38649.24</v>
      </c>
      <c r="AX23" s="35">
        <f>+'[2]Fed Elig &amp; Non-Fed Calworks'!AM20</f>
        <v>36540.24</v>
      </c>
      <c r="AY23" s="58">
        <f>+'[2]Fed Elig &amp; Non-Fed Calworks'!AL20</f>
        <v>2108.98</v>
      </c>
      <c r="AZ23" s="58">
        <f t="shared" si="14"/>
        <v>77298.45999999999</v>
      </c>
      <c r="BB23" s="36">
        <f>+'[2]Fed Elig &amp; Non-Fed Calworks'!AP20</f>
        <v>40995.16</v>
      </c>
      <c r="BC23" s="35">
        <f>+'[2]Fed Elig &amp; Non-Fed Calworks'!AR20</f>
        <v>38754.94</v>
      </c>
      <c r="BD23" s="58">
        <f>+'[2]Fed Elig &amp; Non-Fed Calworks'!AQ20</f>
        <v>2240.2</v>
      </c>
      <c r="BE23" s="58">
        <f t="shared" si="15"/>
        <v>81990.3</v>
      </c>
      <c r="BG23" s="36">
        <f>+'[2]Fed Elig &amp; Non-Fed Calworks'!AU20</f>
        <v>77501.79</v>
      </c>
      <c r="BH23" s="35">
        <f>+'[2]Fed Elig &amp; Non-Fed Calworks'!AW20</f>
        <v>73442.57</v>
      </c>
      <c r="BI23" s="58">
        <f>+'[2]Fed Elig &amp; Non-Fed Calworks'!AV20</f>
        <v>4059.21</v>
      </c>
      <c r="BJ23" s="58">
        <f t="shared" si="16"/>
        <v>155003.56999999998</v>
      </c>
      <c r="BL23" s="36">
        <f>+'[2]Fed Elig &amp; Non-Fed Calworks'!AZ20</f>
        <v>67837.54</v>
      </c>
      <c r="BM23" s="35">
        <f>+'[2]Fed Elig &amp; Non-Fed Calworks'!BB20</f>
        <v>64270.63</v>
      </c>
      <c r="BN23" s="58">
        <f>+'[2]Fed Elig &amp; Non-Fed Calworks'!BA20</f>
        <v>3566.9</v>
      </c>
      <c r="BO23" s="58">
        <f t="shared" si="17"/>
        <v>135675.06999999998</v>
      </c>
      <c r="BQ23" s="36">
        <f>+'[2]Fed Elig &amp; Non-Fed Calworks'!BE20</f>
        <v>81066.17</v>
      </c>
      <c r="BR23" s="35">
        <f>+'[2]Fed Elig &amp; Non-Fed Calworks'!BG20</f>
        <v>76863.82</v>
      </c>
      <c r="BS23" s="58">
        <f>+'[2]Fed Elig &amp; Non-Fed Calworks'!BF20</f>
        <v>4202.34</v>
      </c>
      <c r="BT23" s="58">
        <f t="shared" si="18"/>
        <v>162132.33</v>
      </c>
    </row>
    <row r="24" spans="1:72" ht="13.5">
      <c r="A24" s="85" t="s">
        <v>18</v>
      </c>
      <c r="C24" s="36">
        <f t="shared" si="0"/>
        <v>398016.35000000003</v>
      </c>
      <c r="D24" s="35">
        <f t="shared" si="1"/>
        <v>377357.16</v>
      </c>
      <c r="E24" s="58">
        <f t="shared" si="2"/>
        <v>20659.08</v>
      </c>
      <c r="F24" s="58">
        <f t="shared" si="3"/>
        <v>796032.59</v>
      </c>
      <c r="H24" s="89">
        <f>+'FY 0708 EXPEND'!G25+'FY 0708 EXPEND'!H25</f>
        <v>706113.55</v>
      </c>
      <c r="I24" s="90">
        <f t="shared" si="4"/>
        <v>69259.95999999996</v>
      </c>
      <c r="J24" s="88"/>
      <c r="K24" s="89">
        <f t="shared" si="5"/>
        <v>18775</v>
      </c>
      <c r="L24" s="90">
        <f t="shared" si="6"/>
        <v>1884.0800000000017</v>
      </c>
      <c r="N24" s="36">
        <f>+'[2]Fed Elig &amp; Non-Fed Calworks'!B21</f>
        <v>42117.59</v>
      </c>
      <c r="O24" s="35">
        <f>+'[2]Fed Elig &amp; Non-Fed Calworks'!D21</f>
        <v>40011.69</v>
      </c>
      <c r="P24" s="58">
        <f>+'[2]Fed Elig &amp; Non-Fed Calworks'!C21</f>
        <v>2105.88</v>
      </c>
      <c r="Q24" s="58">
        <f t="shared" si="7"/>
        <v>84235.16</v>
      </c>
      <c r="S24" s="36">
        <f>+'[2]Fed Elig &amp; Non-Fed Calworks'!G21</f>
        <v>48324.33</v>
      </c>
      <c r="T24" s="35">
        <f>+'[2]Fed Elig &amp; Non-Fed Calworks'!I21</f>
        <v>45908.1</v>
      </c>
      <c r="U24" s="58">
        <f>+'[2]Fed Elig &amp; Non-Fed Calworks'!H21</f>
        <v>2416.22</v>
      </c>
      <c r="V24" s="58">
        <f t="shared" si="8"/>
        <v>96648.65</v>
      </c>
      <c r="X24" s="36">
        <f>+'[2]Fed Elig &amp; Non-Fed Calworks'!L21</f>
        <v>39475.89</v>
      </c>
      <c r="Y24" s="35">
        <f>+'[2]Fed Elig &amp; Non-Fed Calworks'!N21</f>
        <v>37502.08</v>
      </c>
      <c r="Z24" s="58">
        <f>+'[2]Fed Elig &amp; Non-Fed Calworks'!M21</f>
        <v>1973.8</v>
      </c>
      <c r="AA24" s="58">
        <f t="shared" si="9"/>
        <v>78951.77</v>
      </c>
      <c r="AC24" s="36">
        <f>+'[2]Fed Elig &amp; Non-Fed Calworks'!Q21</f>
        <v>34100.37</v>
      </c>
      <c r="AD24" s="35">
        <f>+'[2]Fed Elig &amp; Non-Fed Calworks'!S21</f>
        <v>32395.35</v>
      </c>
      <c r="AE24" s="58">
        <f>+'[2]Fed Elig &amp; Non-Fed Calworks'!R21</f>
        <v>1705.02</v>
      </c>
      <c r="AF24" s="58">
        <f t="shared" si="10"/>
        <v>68200.74</v>
      </c>
      <c r="AH24" s="36">
        <f>+'[2]Fed Elig &amp; Non-Fed Calworks'!V21</f>
        <v>15996.94</v>
      </c>
      <c r="AI24" s="35">
        <f>+'[2]Fed Elig &amp; Non-Fed Calworks'!X21</f>
        <v>15100.15</v>
      </c>
      <c r="AJ24" s="58">
        <f>+'[2]Fed Elig &amp; Non-Fed Calworks'!W21</f>
        <v>896.77</v>
      </c>
      <c r="AK24" s="58">
        <f t="shared" si="11"/>
        <v>31993.86</v>
      </c>
      <c r="AM24" s="36">
        <f>+'[2]Fed Elig &amp; Non-Fed Calworks'!AA21</f>
        <v>21592.23</v>
      </c>
      <c r="AN24" s="35">
        <f>+'[2]Fed Elig &amp; Non-Fed Calworks'!AC21</f>
        <v>20417.58</v>
      </c>
      <c r="AO24" s="58">
        <f>+'[2]Fed Elig &amp; Non-Fed Calworks'!AB21</f>
        <v>1174.64</v>
      </c>
      <c r="AP24" s="58">
        <f t="shared" si="12"/>
        <v>43184.45</v>
      </c>
      <c r="AR24" s="36">
        <f>+'[2]Fed Elig &amp; Non-Fed Calworks'!AF21</f>
        <v>23431.89</v>
      </c>
      <c r="AS24" s="35">
        <f>+'[2]Fed Elig &amp; Non-Fed Calworks'!AH21</f>
        <v>22159.69</v>
      </c>
      <c r="AT24" s="58">
        <f>+'[2]Fed Elig &amp; Non-Fed Calworks'!AG21</f>
        <v>1272.19</v>
      </c>
      <c r="AU24" s="58">
        <f t="shared" si="13"/>
        <v>46863.770000000004</v>
      </c>
      <c r="AW24" s="36">
        <f>+'[2]Fed Elig &amp; Non-Fed Calworks'!AK21</f>
        <v>18066.68</v>
      </c>
      <c r="AX24" s="35">
        <f>+'[2]Fed Elig &amp; Non-Fed Calworks'!AM21</f>
        <v>17064.96</v>
      </c>
      <c r="AY24" s="58">
        <f>+'[2]Fed Elig &amp; Non-Fed Calworks'!AL21</f>
        <v>1001.72</v>
      </c>
      <c r="AZ24" s="58">
        <f t="shared" si="14"/>
        <v>36133.36</v>
      </c>
      <c r="BB24" s="36">
        <f>+'[2]Fed Elig &amp; Non-Fed Calworks'!AP21</f>
        <v>23106.33</v>
      </c>
      <c r="BC24" s="35">
        <f>+'[2]Fed Elig &amp; Non-Fed Calworks'!AR21</f>
        <v>21861.91</v>
      </c>
      <c r="BD24" s="58">
        <f>+'[2]Fed Elig &amp; Non-Fed Calworks'!AQ21</f>
        <v>1244.41</v>
      </c>
      <c r="BE24" s="58">
        <f t="shared" si="15"/>
        <v>46212.65000000001</v>
      </c>
      <c r="BG24" s="36">
        <f>+'[2]Fed Elig &amp; Non-Fed Calworks'!AU21</f>
        <v>36732.38</v>
      </c>
      <c r="BH24" s="35">
        <f>+'[2]Fed Elig &amp; Non-Fed Calworks'!AW21</f>
        <v>34812.22</v>
      </c>
      <c r="BI24" s="58">
        <f>+'[2]Fed Elig &amp; Non-Fed Calworks'!AV21</f>
        <v>1920.15</v>
      </c>
      <c r="BJ24" s="58">
        <f t="shared" si="16"/>
        <v>73464.75</v>
      </c>
      <c r="BL24" s="36">
        <f>+'[2]Fed Elig &amp; Non-Fed Calworks'!AZ21</f>
        <v>46602.82</v>
      </c>
      <c r="BM24" s="35">
        <f>+'[2]Fed Elig &amp; Non-Fed Calworks'!BB21</f>
        <v>44177.89</v>
      </c>
      <c r="BN24" s="58">
        <f>+'[2]Fed Elig &amp; Non-Fed Calworks'!BA21</f>
        <v>2424.92</v>
      </c>
      <c r="BO24" s="58">
        <f t="shared" si="17"/>
        <v>93205.62999999999</v>
      </c>
      <c r="BQ24" s="36">
        <f>+'[2]Fed Elig &amp; Non-Fed Calworks'!BE21</f>
        <v>48468.9</v>
      </c>
      <c r="BR24" s="35">
        <f>+'[2]Fed Elig &amp; Non-Fed Calworks'!BG21</f>
        <v>45945.54</v>
      </c>
      <c r="BS24" s="58">
        <f>+'[2]Fed Elig &amp; Non-Fed Calworks'!BF21</f>
        <v>2523.36</v>
      </c>
      <c r="BT24" s="58">
        <f t="shared" si="18"/>
        <v>96937.8</v>
      </c>
    </row>
    <row r="25" spans="1:72" ht="13.5">
      <c r="A25" s="85" t="s">
        <v>19</v>
      </c>
      <c r="C25" s="36">
        <f t="shared" si="0"/>
        <v>41039923.620000005</v>
      </c>
      <c r="D25" s="35">
        <f t="shared" si="1"/>
        <v>38931662.230000004</v>
      </c>
      <c r="E25" s="58">
        <f t="shared" si="2"/>
        <v>2108261.3299999996</v>
      </c>
      <c r="F25" s="58">
        <f t="shared" si="3"/>
        <v>82079847.18</v>
      </c>
      <c r="H25" s="89">
        <f>+'FY 0708 EXPEND'!G26+'FY 0708 EXPEND'!H26</f>
        <v>99574125.62</v>
      </c>
      <c r="I25" s="90">
        <f t="shared" si="4"/>
        <v>-19602539.769999996</v>
      </c>
      <c r="J25" s="88"/>
      <c r="K25" s="89">
        <f t="shared" si="5"/>
        <v>2647541</v>
      </c>
      <c r="L25" s="90">
        <f t="shared" si="6"/>
        <v>-539279.6700000004</v>
      </c>
      <c r="N25" s="36">
        <f>+'[2]Fed Elig &amp; Non-Fed Calworks'!B22</f>
        <v>5591656.21</v>
      </c>
      <c r="O25" s="35">
        <f>+'[2]Fed Elig &amp; Non-Fed Calworks'!D22</f>
        <v>5312073.39</v>
      </c>
      <c r="P25" s="58">
        <f>+'[2]Fed Elig &amp; Non-Fed Calworks'!C22</f>
        <v>279582.81</v>
      </c>
      <c r="Q25" s="58">
        <f t="shared" si="7"/>
        <v>11183312.41</v>
      </c>
      <c r="S25" s="36">
        <f>+'[2]Fed Elig &amp; Non-Fed Calworks'!G22</f>
        <v>4518197.06</v>
      </c>
      <c r="T25" s="35">
        <f>+'[2]Fed Elig &amp; Non-Fed Calworks'!I22</f>
        <v>4292287.2</v>
      </c>
      <c r="U25" s="58">
        <f>+'[2]Fed Elig &amp; Non-Fed Calworks'!H22</f>
        <v>225909.86</v>
      </c>
      <c r="V25" s="58">
        <f t="shared" si="8"/>
        <v>9036394.12</v>
      </c>
      <c r="X25" s="36">
        <f>+'[2]Fed Elig &amp; Non-Fed Calworks'!L22</f>
        <v>3075090.12</v>
      </c>
      <c r="Y25" s="35">
        <f>+'[2]Fed Elig &amp; Non-Fed Calworks'!N22</f>
        <v>2921335.61</v>
      </c>
      <c r="Z25" s="58">
        <f>+'[2]Fed Elig &amp; Non-Fed Calworks'!M22</f>
        <v>153754.51</v>
      </c>
      <c r="AA25" s="58">
        <f t="shared" si="9"/>
        <v>6150180.24</v>
      </c>
      <c r="AC25" s="36">
        <f>+'[2]Fed Elig &amp; Non-Fed Calworks'!Q22</f>
        <v>3141758.32</v>
      </c>
      <c r="AD25" s="35">
        <f>+'[2]Fed Elig &amp; Non-Fed Calworks'!S22</f>
        <v>2984670.4</v>
      </c>
      <c r="AE25" s="58">
        <f>+'[2]Fed Elig &amp; Non-Fed Calworks'!R22</f>
        <v>157087.92</v>
      </c>
      <c r="AF25" s="58">
        <f t="shared" si="10"/>
        <v>6283516.64</v>
      </c>
      <c r="AH25" s="36">
        <f>+'[2]Fed Elig &amp; Non-Fed Calworks'!V22</f>
        <v>0</v>
      </c>
      <c r="AI25" s="35">
        <f>+'[2]Fed Elig &amp; Non-Fed Calworks'!X22</f>
        <v>0</v>
      </c>
      <c r="AJ25" s="58">
        <f>+'[2]Fed Elig &amp; Non-Fed Calworks'!W22</f>
        <v>0</v>
      </c>
      <c r="AK25" s="58">
        <f t="shared" si="11"/>
        <v>0</v>
      </c>
      <c r="AM25" s="36">
        <f>+'[2]Fed Elig &amp; Non-Fed Calworks'!AA22</f>
        <v>2221906.24</v>
      </c>
      <c r="AN25" s="35">
        <f>+'[2]Fed Elig &amp; Non-Fed Calworks'!AC22</f>
        <v>2102833.68</v>
      </c>
      <c r="AO25" s="58">
        <f>+'[2]Fed Elig &amp; Non-Fed Calworks'!AB22</f>
        <v>119072.56</v>
      </c>
      <c r="AP25" s="58">
        <f t="shared" si="12"/>
        <v>4443812.4799999995</v>
      </c>
      <c r="AR25" s="36">
        <f>+'[2]Fed Elig &amp; Non-Fed Calworks'!AF22</f>
        <v>2720879.26</v>
      </c>
      <c r="AS25" s="35">
        <f>+'[2]Fed Elig &amp; Non-Fed Calworks'!AH22</f>
        <v>2575872.84</v>
      </c>
      <c r="AT25" s="58">
        <f>+'[2]Fed Elig &amp; Non-Fed Calworks'!AG22</f>
        <v>145006.4</v>
      </c>
      <c r="AU25" s="58">
        <f t="shared" si="13"/>
        <v>5441758.5</v>
      </c>
      <c r="AW25" s="36">
        <f>+'[2]Fed Elig &amp; Non-Fed Calworks'!AK22</f>
        <v>2183730.47</v>
      </c>
      <c r="AX25" s="35">
        <f>+'[2]Fed Elig &amp; Non-Fed Calworks'!AM22</f>
        <v>2065961.95</v>
      </c>
      <c r="AY25" s="58">
        <f>+'[2]Fed Elig &amp; Non-Fed Calworks'!AL22</f>
        <v>117768.51</v>
      </c>
      <c r="AZ25" s="58">
        <f t="shared" si="14"/>
        <v>4367460.93</v>
      </c>
      <c r="BB25" s="36">
        <f>+'[2]Fed Elig &amp; Non-Fed Calworks'!AP22</f>
        <v>2270377.49</v>
      </c>
      <c r="BC25" s="35">
        <f>+'[2]Fed Elig &amp; Non-Fed Calworks'!AR22</f>
        <v>2149298.09</v>
      </c>
      <c r="BD25" s="58">
        <f>+'[2]Fed Elig &amp; Non-Fed Calworks'!AQ22</f>
        <v>121079.4</v>
      </c>
      <c r="BE25" s="58">
        <f t="shared" si="15"/>
        <v>4540754.98</v>
      </c>
      <c r="BG25" s="36">
        <f>+'[2]Fed Elig &amp; Non-Fed Calworks'!AU22</f>
        <v>4860641.67</v>
      </c>
      <c r="BH25" s="35">
        <f>+'[2]Fed Elig &amp; Non-Fed Calworks'!AW22</f>
        <v>4610010.53</v>
      </c>
      <c r="BI25" s="58">
        <f>+'[2]Fed Elig &amp; Non-Fed Calworks'!AV22</f>
        <v>250631.13</v>
      </c>
      <c r="BJ25" s="58">
        <f t="shared" si="16"/>
        <v>9721283.33</v>
      </c>
      <c r="BL25" s="36">
        <f>+'[2]Fed Elig &amp; Non-Fed Calworks'!AZ22</f>
        <v>4640057.46</v>
      </c>
      <c r="BM25" s="35">
        <f>+'[2]Fed Elig &amp; Non-Fed Calworks'!BB22</f>
        <v>4399955.62</v>
      </c>
      <c r="BN25" s="58">
        <f>+'[2]Fed Elig &amp; Non-Fed Calworks'!BA22</f>
        <v>240101.83</v>
      </c>
      <c r="BO25" s="58">
        <f t="shared" si="17"/>
        <v>9280114.91</v>
      </c>
      <c r="BQ25" s="36">
        <f>+'[2]Fed Elig &amp; Non-Fed Calworks'!BE22</f>
        <v>5815629.32</v>
      </c>
      <c r="BR25" s="35">
        <f>+'[2]Fed Elig &amp; Non-Fed Calworks'!BG22</f>
        <v>5517362.92</v>
      </c>
      <c r="BS25" s="58">
        <f>+'[2]Fed Elig &amp; Non-Fed Calworks'!BF22</f>
        <v>298266.4</v>
      </c>
      <c r="BT25" s="58">
        <f t="shared" si="18"/>
        <v>11631258.64</v>
      </c>
    </row>
    <row r="26" spans="1:72" ht="13.5">
      <c r="A26" s="85" t="s">
        <v>20</v>
      </c>
      <c r="C26" s="36">
        <f t="shared" si="0"/>
        <v>1083149.62</v>
      </c>
      <c r="D26" s="35">
        <f t="shared" si="1"/>
        <v>1026025.9899999999</v>
      </c>
      <c r="E26" s="58">
        <f t="shared" si="2"/>
        <v>57123.5</v>
      </c>
      <c r="F26" s="58">
        <f t="shared" si="3"/>
        <v>2166299.11</v>
      </c>
      <c r="H26" s="89">
        <f>+'FY 0708 EXPEND'!G27+'FY 0708 EXPEND'!H27</f>
        <v>2622891.3600000003</v>
      </c>
      <c r="I26" s="90">
        <f t="shared" si="4"/>
        <v>-513715.75000000047</v>
      </c>
      <c r="J26" s="88"/>
      <c r="K26" s="89">
        <f t="shared" si="5"/>
        <v>69739</v>
      </c>
      <c r="L26" s="90">
        <f t="shared" si="6"/>
        <v>-12615.5</v>
      </c>
      <c r="N26" s="36">
        <f>+'[2]Fed Elig &amp; Non-Fed Calworks'!B23</f>
        <v>136075.25</v>
      </c>
      <c r="O26" s="35">
        <f>+'[2]Fed Elig &amp; Non-Fed Calworks'!D23</f>
        <v>129271.47</v>
      </c>
      <c r="P26" s="58">
        <f>+'[2]Fed Elig &amp; Non-Fed Calworks'!C23</f>
        <v>6803.77</v>
      </c>
      <c r="Q26" s="58">
        <f t="shared" si="7"/>
        <v>272150.49</v>
      </c>
      <c r="S26" s="36">
        <f>+'[2]Fed Elig &amp; Non-Fed Calworks'!G23</f>
        <v>118832.84</v>
      </c>
      <c r="T26" s="35">
        <f>+'[2]Fed Elig &amp; Non-Fed Calworks'!I23</f>
        <v>112891.18</v>
      </c>
      <c r="U26" s="58">
        <f>+'[2]Fed Elig &amp; Non-Fed Calworks'!H23</f>
        <v>5941.65</v>
      </c>
      <c r="V26" s="58">
        <f t="shared" si="8"/>
        <v>237665.66999999998</v>
      </c>
      <c r="X26" s="36">
        <f>+'[2]Fed Elig &amp; Non-Fed Calworks'!L23</f>
        <v>0</v>
      </c>
      <c r="Y26" s="35">
        <f>+'[2]Fed Elig &amp; Non-Fed Calworks'!N23</f>
        <v>0</v>
      </c>
      <c r="Z26" s="58">
        <f>+'[2]Fed Elig &amp; Non-Fed Calworks'!M23</f>
        <v>0</v>
      </c>
      <c r="AA26" s="58">
        <f t="shared" si="9"/>
        <v>0</v>
      </c>
      <c r="AC26" s="36">
        <f>+'[2]Fed Elig &amp; Non-Fed Calworks'!Q23</f>
        <v>86397.61</v>
      </c>
      <c r="AD26" s="35">
        <f>+'[2]Fed Elig &amp; Non-Fed Calworks'!S23</f>
        <v>82077.72</v>
      </c>
      <c r="AE26" s="58">
        <f>+'[2]Fed Elig &amp; Non-Fed Calworks'!R23</f>
        <v>4319.88</v>
      </c>
      <c r="AF26" s="58">
        <f t="shared" si="10"/>
        <v>172795.21000000002</v>
      </c>
      <c r="AH26" s="36">
        <f>+'[2]Fed Elig &amp; Non-Fed Calworks'!V23</f>
        <v>79198.82</v>
      </c>
      <c r="AI26" s="35">
        <f>+'[2]Fed Elig &amp; Non-Fed Calworks'!X23</f>
        <v>74865.85</v>
      </c>
      <c r="AJ26" s="58">
        <f>+'[2]Fed Elig &amp; Non-Fed Calworks'!W23</f>
        <v>4332.96</v>
      </c>
      <c r="AK26" s="58">
        <f t="shared" si="11"/>
        <v>158397.63</v>
      </c>
      <c r="AM26" s="36">
        <f>+'[2]Fed Elig &amp; Non-Fed Calworks'!AA23</f>
        <v>56028.59</v>
      </c>
      <c r="AN26" s="35">
        <f>+'[2]Fed Elig &amp; Non-Fed Calworks'!AC23</f>
        <v>52860.39</v>
      </c>
      <c r="AO26" s="58">
        <f>+'[2]Fed Elig &amp; Non-Fed Calworks'!AB23</f>
        <v>3168.19</v>
      </c>
      <c r="AP26" s="58">
        <f t="shared" si="12"/>
        <v>112057.17</v>
      </c>
      <c r="AR26" s="36">
        <f>+'[2]Fed Elig &amp; Non-Fed Calworks'!AF23</f>
        <v>72875.94</v>
      </c>
      <c r="AS26" s="35">
        <f>+'[2]Fed Elig &amp; Non-Fed Calworks'!AH23</f>
        <v>68853.08</v>
      </c>
      <c r="AT26" s="58">
        <f>+'[2]Fed Elig &amp; Non-Fed Calworks'!AG23</f>
        <v>4022.84</v>
      </c>
      <c r="AU26" s="58">
        <f t="shared" si="13"/>
        <v>145751.86000000002</v>
      </c>
      <c r="AW26" s="36">
        <f>+'[2]Fed Elig &amp; Non-Fed Calworks'!AK23</f>
        <v>60789.46</v>
      </c>
      <c r="AX26" s="35">
        <f>+'[2]Fed Elig &amp; Non-Fed Calworks'!AM23</f>
        <v>57365.15</v>
      </c>
      <c r="AY26" s="58">
        <f>+'[2]Fed Elig &amp; Non-Fed Calworks'!AL23</f>
        <v>3424.3</v>
      </c>
      <c r="AZ26" s="58">
        <f t="shared" si="14"/>
        <v>121578.91</v>
      </c>
      <c r="BB26" s="36">
        <f>+'[2]Fed Elig &amp; Non-Fed Calworks'!AP23</f>
        <v>68806.92</v>
      </c>
      <c r="BC26" s="35">
        <f>+'[2]Fed Elig &amp; Non-Fed Calworks'!AR23</f>
        <v>64992.95</v>
      </c>
      <c r="BD26" s="58">
        <f>+'[2]Fed Elig &amp; Non-Fed Calworks'!AQ23</f>
        <v>3813.95</v>
      </c>
      <c r="BE26" s="58">
        <f t="shared" si="15"/>
        <v>137613.82</v>
      </c>
      <c r="BG26" s="36">
        <f>+'[2]Fed Elig &amp; Non-Fed Calworks'!AU23</f>
        <v>117018.2</v>
      </c>
      <c r="BH26" s="35">
        <f>+'[2]Fed Elig &amp; Non-Fed Calworks'!AW23</f>
        <v>110816.32</v>
      </c>
      <c r="BI26" s="58">
        <f>+'[2]Fed Elig &amp; Non-Fed Calworks'!AV23</f>
        <v>6201.87</v>
      </c>
      <c r="BJ26" s="58">
        <f t="shared" si="16"/>
        <v>234036.39</v>
      </c>
      <c r="BL26" s="36">
        <f>+'[2]Fed Elig &amp; Non-Fed Calworks'!AZ23</f>
        <v>130745.41</v>
      </c>
      <c r="BM26" s="35">
        <f>+'[2]Fed Elig &amp; Non-Fed Calworks'!BB23</f>
        <v>123852.4</v>
      </c>
      <c r="BN26" s="58">
        <f>+'[2]Fed Elig &amp; Non-Fed Calworks'!BA23</f>
        <v>6893.01</v>
      </c>
      <c r="BO26" s="58">
        <f t="shared" si="17"/>
        <v>261490.82</v>
      </c>
      <c r="BQ26" s="36">
        <f>+'[2]Fed Elig &amp; Non-Fed Calworks'!BE23</f>
        <v>156380.58</v>
      </c>
      <c r="BR26" s="35">
        <f>+'[2]Fed Elig &amp; Non-Fed Calworks'!BG23</f>
        <v>148179.48</v>
      </c>
      <c r="BS26" s="58">
        <f>+'[2]Fed Elig &amp; Non-Fed Calworks'!BF23</f>
        <v>8201.08</v>
      </c>
      <c r="BT26" s="58">
        <f t="shared" si="18"/>
        <v>312761.14</v>
      </c>
    </row>
    <row r="27" spans="1:72" ht="13.5">
      <c r="A27" s="85" t="s">
        <v>21</v>
      </c>
      <c r="C27" s="36">
        <f t="shared" si="0"/>
        <v>405650.65</v>
      </c>
      <c r="D27" s="35">
        <f t="shared" si="1"/>
        <v>384270.03</v>
      </c>
      <c r="E27" s="58">
        <f t="shared" si="2"/>
        <v>21380.49</v>
      </c>
      <c r="F27" s="58">
        <f t="shared" si="3"/>
        <v>811301.17</v>
      </c>
      <c r="H27" s="89">
        <f>+'FY 0708 EXPEND'!G28+'FY 0708 EXPEND'!H28</f>
        <v>1031522.06</v>
      </c>
      <c r="I27" s="90">
        <f t="shared" si="4"/>
        <v>-241601.38</v>
      </c>
      <c r="J27" s="88"/>
      <c r="K27" s="89">
        <f t="shared" si="5"/>
        <v>27427</v>
      </c>
      <c r="L27" s="90">
        <f t="shared" si="6"/>
        <v>-6046.509999999998</v>
      </c>
      <c r="N27" s="36">
        <f>+'[2]Fed Elig &amp; Non-Fed Calworks'!B24</f>
        <v>52484.37</v>
      </c>
      <c r="O27" s="35">
        <f>+'[2]Fed Elig &amp; Non-Fed Calworks'!D24</f>
        <v>49860.14</v>
      </c>
      <c r="P27" s="58">
        <f>+'[2]Fed Elig &amp; Non-Fed Calworks'!C24</f>
        <v>2624.22</v>
      </c>
      <c r="Q27" s="58">
        <f t="shared" si="7"/>
        <v>104968.73000000001</v>
      </c>
      <c r="S27" s="36">
        <f>+'[2]Fed Elig &amp; Non-Fed Calworks'!G24</f>
        <v>47382.69</v>
      </c>
      <c r="T27" s="35">
        <f>+'[2]Fed Elig &amp; Non-Fed Calworks'!I24</f>
        <v>45013.56</v>
      </c>
      <c r="U27" s="58">
        <f>+'[2]Fed Elig &amp; Non-Fed Calworks'!H24</f>
        <v>2369.13</v>
      </c>
      <c r="V27" s="58">
        <f t="shared" si="8"/>
        <v>94765.38</v>
      </c>
      <c r="X27" s="36">
        <f>+'[2]Fed Elig &amp; Non-Fed Calworks'!L24</f>
        <v>34161.76</v>
      </c>
      <c r="Y27" s="35">
        <f>+'[2]Fed Elig &amp; Non-Fed Calworks'!N24</f>
        <v>32453.65</v>
      </c>
      <c r="Z27" s="58">
        <f>+'[2]Fed Elig &amp; Non-Fed Calworks'!M24</f>
        <v>1708.09</v>
      </c>
      <c r="AA27" s="58">
        <f t="shared" si="9"/>
        <v>68323.5</v>
      </c>
      <c r="AC27" s="36">
        <f>+'[2]Fed Elig &amp; Non-Fed Calworks'!Q24</f>
        <v>0</v>
      </c>
      <c r="AD27" s="35">
        <f>+'[2]Fed Elig &amp; Non-Fed Calworks'!S24</f>
        <v>0</v>
      </c>
      <c r="AE27" s="58">
        <f>+'[2]Fed Elig &amp; Non-Fed Calworks'!R24</f>
        <v>0</v>
      </c>
      <c r="AF27" s="58">
        <f t="shared" si="10"/>
        <v>0</v>
      </c>
      <c r="AH27" s="36">
        <f>+'[2]Fed Elig &amp; Non-Fed Calworks'!V24</f>
        <v>29822.16</v>
      </c>
      <c r="AI27" s="35">
        <f>+'[2]Fed Elig &amp; Non-Fed Calworks'!X24</f>
        <v>28175.42</v>
      </c>
      <c r="AJ27" s="58">
        <f>+'[2]Fed Elig &amp; Non-Fed Calworks'!W24</f>
        <v>1646.72</v>
      </c>
      <c r="AK27" s="58">
        <f t="shared" si="11"/>
        <v>59644.3</v>
      </c>
      <c r="AM27" s="36">
        <f>+'[2]Fed Elig &amp; Non-Fed Calworks'!AA24</f>
        <v>22275.68</v>
      </c>
      <c r="AN27" s="35">
        <f>+'[2]Fed Elig &amp; Non-Fed Calworks'!AC24</f>
        <v>21044.06</v>
      </c>
      <c r="AO27" s="58">
        <f>+'[2]Fed Elig &amp; Non-Fed Calworks'!AB24</f>
        <v>1231.6</v>
      </c>
      <c r="AP27" s="58">
        <f t="shared" si="12"/>
        <v>44551.340000000004</v>
      </c>
      <c r="AR27" s="36">
        <f>+'[2]Fed Elig &amp; Non-Fed Calworks'!AF24</f>
        <v>35103.42</v>
      </c>
      <c r="AS27" s="35">
        <f>+'[2]Fed Elig &amp; Non-Fed Calworks'!AH24</f>
        <v>33210.24</v>
      </c>
      <c r="AT27" s="58">
        <f>+'[2]Fed Elig &amp; Non-Fed Calworks'!AG24</f>
        <v>1893.16</v>
      </c>
      <c r="AU27" s="58">
        <f t="shared" si="13"/>
        <v>70206.82</v>
      </c>
      <c r="AW27" s="36">
        <f>+'[2]Fed Elig &amp; Non-Fed Calworks'!AK24</f>
        <v>24636.25</v>
      </c>
      <c r="AX27" s="35">
        <f>+'[2]Fed Elig &amp; Non-Fed Calworks'!AM24</f>
        <v>23270.68</v>
      </c>
      <c r="AY27" s="58">
        <f>+'[2]Fed Elig &amp; Non-Fed Calworks'!AL24</f>
        <v>1365.56</v>
      </c>
      <c r="AZ27" s="58">
        <f t="shared" si="14"/>
        <v>49272.49</v>
      </c>
      <c r="BB27" s="36">
        <f>+'[2]Fed Elig &amp; Non-Fed Calworks'!AP24</f>
        <v>25810.27</v>
      </c>
      <c r="BC27" s="35">
        <f>+'[2]Fed Elig &amp; Non-Fed Calworks'!AR24</f>
        <v>24385.45</v>
      </c>
      <c r="BD27" s="58">
        <f>+'[2]Fed Elig &amp; Non-Fed Calworks'!AQ24</f>
        <v>1424.82</v>
      </c>
      <c r="BE27" s="58">
        <f t="shared" si="15"/>
        <v>51620.54</v>
      </c>
      <c r="BG27" s="36">
        <f>+'[2]Fed Elig &amp; Non-Fed Calworks'!AU24</f>
        <v>43085.26</v>
      </c>
      <c r="BH27" s="35">
        <f>+'[2]Fed Elig &amp; Non-Fed Calworks'!AW24</f>
        <v>40806.32</v>
      </c>
      <c r="BI27" s="58">
        <f>+'[2]Fed Elig &amp; Non-Fed Calworks'!AV24</f>
        <v>2278.92</v>
      </c>
      <c r="BJ27" s="58">
        <f t="shared" si="16"/>
        <v>86170.5</v>
      </c>
      <c r="BL27" s="36">
        <f>+'[2]Fed Elig &amp; Non-Fed Calworks'!AZ24</f>
        <v>45391.62</v>
      </c>
      <c r="BM27" s="35">
        <f>+'[2]Fed Elig &amp; Non-Fed Calworks'!BB24</f>
        <v>42976.69</v>
      </c>
      <c r="BN27" s="58">
        <f>+'[2]Fed Elig &amp; Non-Fed Calworks'!BA24</f>
        <v>2414.93</v>
      </c>
      <c r="BO27" s="58">
        <f t="shared" si="17"/>
        <v>90783.23999999999</v>
      </c>
      <c r="BQ27" s="36">
        <f>+'[2]Fed Elig &amp; Non-Fed Calworks'!BE24</f>
        <v>45497.17</v>
      </c>
      <c r="BR27" s="35">
        <f>+'[2]Fed Elig &amp; Non-Fed Calworks'!BG24</f>
        <v>43073.82</v>
      </c>
      <c r="BS27" s="58">
        <f>+'[2]Fed Elig &amp; Non-Fed Calworks'!BF24</f>
        <v>2423.34</v>
      </c>
      <c r="BT27" s="58">
        <f t="shared" si="18"/>
        <v>90994.32999999999</v>
      </c>
    </row>
    <row r="28" spans="1:72" ht="13.5">
      <c r="A28" s="85" t="s">
        <v>22</v>
      </c>
      <c r="C28" s="36">
        <f t="shared" si="0"/>
        <v>124557.48</v>
      </c>
      <c r="D28" s="35">
        <f t="shared" si="1"/>
        <v>117934.03999999998</v>
      </c>
      <c r="E28" s="58">
        <f t="shared" si="2"/>
        <v>6623.36</v>
      </c>
      <c r="F28" s="58">
        <f t="shared" si="3"/>
        <v>249114.87999999995</v>
      </c>
      <c r="H28" s="89">
        <f>+'FY 0708 EXPEND'!G29+'FY 0708 EXPEND'!H29</f>
        <v>275617.76</v>
      </c>
      <c r="I28" s="90">
        <f t="shared" si="4"/>
        <v>-33126.24000000005</v>
      </c>
      <c r="J28" s="88"/>
      <c r="K28" s="89">
        <f t="shared" si="5"/>
        <v>7328</v>
      </c>
      <c r="L28" s="90">
        <f t="shared" si="6"/>
        <v>-704.6400000000003</v>
      </c>
      <c r="N28" s="36">
        <f>+'[2]Fed Elig &amp; Non-Fed Calworks'!B25</f>
        <v>403.79</v>
      </c>
      <c r="O28" s="35">
        <f>+'[2]Fed Elig &amp; Non-Fed Calworks'!D25</f>
        <v>383.6</v>
      </c>
      <c r="P28" s="58">
        <f>+'[2]Fed Elig &amp; Non-Fed Calworks'!C25</f>
        <v>20.19</v>
      </c>
      <c r="Q28" s="58">
        <f t="shared" si="7"/>
        <v>807.5800000000002</v>
      </c>
      <c r="S28" s="36">
        <f>+'[2]Fed Elig &amp; Non-Fed Calworks'!G25</f>
        <v>13662.8</v>
      </c>
      <c r="T28" s="35">
        <f>+'[2]Fed Elig &amp; Non-Fed Calworks'!I25</f>
        <v>12979.66</v>
      </c>
      <c r="U28" s="58">
        <f>+'[2]Fed Elig &amp; Non-Fed Calworks'!H25</f>
        <v>683.14</v>
      </c>
      <c r="V28" s="58">
        <f t="shared" si="8"/>
        <v>27325.6</v>
      </c>
      <c r="X28" s="36">
        <f>+'[2]Fed Elig &amp; Non-Fed Calworks'!L25</f>
        <v>12896.43</v>
      </c>
      <c r="Y28" s="35">
        <f>+'[2]Fed Elig &amp; Non-Fed Calworks'!N25</f>
        <v>12251.6</v>
      </c>
      <c r="Z28" s="58">
        <f>+'[2]Fed Elig &amp; Non-Fed Calworks'!M25</f>
        <v>644.82</v>
      </c>
      <c r="AA28" s="58">
        <f t="shared" si="9"/>
        <v>25792.85</v>
      </c>
      <c r="AC28" s="36">
        <f>+'[2]Fed Elig &amp; Non-Fed Calworks'!Q25</f>
        <v>17575.01</v>
      </c>
      <c r="AD28" s="35">
        <f>+'[2]Fed Elig &amp; Non-Fed Calworks'!S25</f>
        <v>16696.26</v>
      </c>
      <c r="AE28" s="58">
        <f>+'[2]Fed Elig &amp; Non-Fed Calworks'!R25</f>
        <v>878.74</v>
      </c>
      <c r="AF28" s="58">
        <f t="shared" si="10"/>
        <v>35150.009999999995</v>
      </c>
      <c r="AH28" s="36">
        <f>+'[2]Fed Elig &amp; Non-Fed Calworks'!V25</f>
        <v>7686.61</v>
      </c>
      <c r="AI28" s="35">
        <f>+'[2]Fed Elig &amp; Non-Fed Calworks'!X25</f>
        <v>7254.39</v>
      </c>
      <c r="AJ28" s="58">
        <f>+'[2]Fed Elig &amp; Non-Fed Calworks'!W25</f>
        <v>432.21</v>
      </c>
      <c r="AK28" s="58">
        <f t="shared" si="11"/>
        <v>15373.21</v>
      </c>
      <c r="AM28" s="36">
        <f>+'[2]Fed Elig &amp; Non-Fed Calworks'!AA25</f>
        <v>6076.32</v>
      </c>
      <c r="AN28" s="35">
        <f>+'[2]Fed Elig &amp; Non-Fed Calworks'!AC25</f>
        <v>5727.78</v>
      </c>
      <c r="AO28" s="58">
        <f>+'[2]Fed Elig &amp; Non-Fed Calworks'!AB25</f>
        <v>348.53</v>
      </c>
      <c r="AP28" s="58">
        <f t="shared" si="12"/>
        <v>12152.63</v>
      </c>
      <c r="AR28" s="36">
        <f>+'[2]Fed Elig &amp; Non-Fed Calworks'!AF25</f>
        <v>8119.87</v>
      </c>
      <c r="AS28" s="35">
        <f>+'[2]Fed Elig &amp; Non-Fed Calworks'!AH25</f>
        <v>7662.63</v>
      </c>
      <c r="AT28" s="58">
        <f>+'[2]Fed Elig &amp; Non-Fed Calworks'!AG25</f>
        <v>457.23</v>
      </c>
      <c r="AU28" s="58">
        <f t="shared" si="13"/>
        <v>16239.73</v>
      </c>
      <c r="AW28" s="36">
        <f>+'[2]Fed Elig &amp; Non-Fed Calworks'!AK25</f>
        <v>7641.79</v>
      </c>
      <c r="AX28" s="35">
        <f>+'[2]Fed Elig &amp; Non-Fed Calworks'!AM25</f>
        <v>7205.68</v>
      </c>
      <c r="AY28" s="58">
        <f>+'[2]Fed Elig &amp; Non-Fed Calworks'!AL25</f>
        <v>436.09</v>
      </c>
      <c r="AZ28" s="58">
        <f t="shared" si="14"/>
        <v>15283.560000000001</v>
      </c>
      <c r="BB28" s="36">
        <f>+'[2]Fed Elig &amp; Non-Fed Calworks'!AP25</f>
        <v>8392.97</v>
      </c>
      <c r="BC28" s="35">
        <f>+'[2]Fed Elig &amp; Non-Fed Calworks'!AR25</f>
        <v>7920.53</v>
      </c>
      <c r="BD28" s="58">
        <f>+'[2]Fed Elig &amp; Non-Fed Calworks'!AQ25</f>
        <v>472.44</v>
      </c>
      <c r="BE28" s="58">
        <f t="shared" si="15"/>
        <v>16785.94</v>
      </c>
      <c r="BG28" s="36">
        <f>+'[2]Fed Elig &amp; Non-Fed Calworks'!AU25</f>
        <v>11791.11</v>
      </c>
      <c r="BH28" s="35">
        <f>+'[2]Fed Elig &amp; Non-Fed Calworks'!AW25</f>
        <v>11158.9</v>
      </c>
      <c r="BI28" s="58">
        <f>+'[2]Fed Elig &amp; Non-Fed Calworks'!AV25</f>
        <v>632.21</v>
      </c>
      <c r="BJ28" s="58">
        <f t="shared" si="16"/>
        <v>23582.22</v>
      </c>
      <c r="BL28" s="36">
        <f>+'[2]Fed Elig &amp; Non-Fed Calworks'!AZ25</f>
        <v>13611.4</v>
      </c>
      <c r="BM28" s="35">
        <f>+'[2]Fed Elig &amp; Non-Fed Calworks'!BB25</f>
        <v>12879.08</v>
      </c>
      <c r="BN28" s="58">
        <f>+'[2]Fed Elig &amp; Non-Fed Calworks'!BA25</f>
        <v>732.31</v>
      </c>
      <c r="BO28" s="58">
        <f t="shared" si="17"/>
        <v>27222.79</v>
      </c>
      <c r="BQ28" s="36">
        <f>+'[2]Fed Elig &amp; Non-Fed Calworks'!BE25</f>
        <v>16699.38</v>
      </c>
      <c r="BR28" s="35">
        <f>+'[2]Fed Elig &amp; Non-Fed Calworks'!BG25</f>
        <v>15813.93</v>
      </c>
      <c r="BS28" s="58">
        <f>+'[2]Fed Elig &amp; Non-Fed Calworks'!BF25</f>
        <v>885.45</v>
      </c>
      <c r="BT28" s="58">
        <f t="shared" si="18"/>
        <v>33398.76</v>
      </c>
    </row>
    <row r="29" spans="1:72" ht="13.5">
      <c r="A29" s="85" t="s">
        <v>23</v>
      </c>
      <c r="C29" s="36">
        <f t="shared" si="0"/>
        <v>947526.7400000001</v>
      </c>
      <c r="D29" s="35">
        <f t="shared" si="1"/>
        <v>898393.88</v>
      </c>
      <c r="E29" s="58">
        <f t="shared" si="2"/>
        <v>49132.72</v>
      </c>
      <c r="F29" s="58">
        <f t="shared" si="3"/>
        <v>1895053.34</v>
      </c>
      <c r="H29" s="89">
        <f>+'FY 0708 EXPEND'!G30+'FY 0708 EXPEND'!H30</f>
        <v>1963652.19</v>
      </c>
      <c r="I29" s="90">
        <f t="shared" si="4"/>
        <v>-117731.56999999983</v>
      </c>
      <c r="J29" s="88"/>
      <c r="K29" s="89">
        <f t="shared" si="5"/>
        <v>52211</v>
      </c>
      <c r="L29" s="90">
        <f t="shared" si="6"/>
        <v>-3078.279999999999</v>
      </c>
      <c r="N29" s="36">
        <f>+'[2]Fed Elig &amp; Non-Fed Calworks'!B26</f>
        <v>2914.82</v>
      </c>
      <c r="O29" s="35">
        <f>+'[2]Fed Elig &amp; Non-Fed Calworks'!D26</f>
        <v>2769.07</v>
      </c>
      <c r="P29" s="58">
        <f>+'[2]Fed Elig &amp; Non-Fed Calworks'!C26</f>
        <v>145.74</v>
      </c>
      <c r="Q29" s="58">
        <f t="shared" si="7"/>
        <v>5829.63</v>
      </c>
      <c r="S29" s="36">
        <f>+'[2]Fed Elig &amp; Non-Fed Calworks'!G26</f>
        <v>123012.84</v>
      </c>
      <c r="T29" s="35">
        <f>+'[2]Fed Elig &amp; Non-Fed Calworks'!I26</f>
        <v>116862.19</v>
      </c>
      <c r="U29" s="58">
        <f>+'[2]Fed Elig &amp; Non-Fed Calworks'!H26</f>
        <v>6150.64</v>
      </c>
      <c r="V29" s="58">
        <f t="shared" si="8"/>
        <v>246025.67</v>
      </c>
      <c r="X29" s="36">
        <f>+'[2]Fed Elig &amp; Non-Fed Calworks'!L26</f>
        <v>109943.03</v>
      </c>
      <c r="Y29" s="35">
        <f>+'[2]Fed Elig &amp; Non-Fed Calworks'!N26</f>
        <v>104445.87</v>
      </c>
      <c r="Z29" s="58">
        <f>+'[2]Fed Elig &amp; Non-Fed Calworks'!M26</f>
        <v>5497.15</v>
      </c>
      <c r="AA29" s="58">
        <f t="shared" si="9"/>
        <v>219886.05</v>
      </c>
      <c r="AC29" s="36">
        <f>+'[2]Fed Elig &amp; Non-Fed Calworks'!Q26</f>
        <v>78329.35</v>
      </c>
      <c r="AD29" s="35">
        <f>+'[2]Fed Elig &amp; Non-Fed Calworks'!S26</f>
        <v>74412.87</v>
      </c>
      <c r="AE29" s="58">
        <f>+'[2]Fed Elig &amp; Non-Fed Calworks'!R26</f>
        <v>3916.46</v>
      </c>
      <c r="AF29" s="58">
        <f t="shared" si="10"/>
        <v>156658.68</v>
      </c>
      <c r="AH29" s="36">
        <f>+'[2]Fed Elig &amp; Non-Fed Calworks'!V26</f>
        <v>75884.4</v>
      </c>
      <c r="AI29" s="35">
        <f>+'[2]Fed Elig &amp; Non-Fed Calworks'!X26</f>
        <v>71861.31</v>
      </c>
      <c r="AJ29" s="58">
        <f>+'[2]Fed Elig &amp; Non-Fed Calworks'!W26</f>
        <v>4023.08</v>
      </c>
      <c r="AK29" s="58">
        <f t="shared" si="11"/>
        <v>151768.78999999998</v>
      </c>
      <c r="AM29" s="36">
        <f>+'[2]Fed Elig &amp; Non-Fed Calworks'!AA26</f>
        <v>50182.41</v>
      </c>
      <c r="AN29" s="35">
        <f>+'[2]Fed Elig &amp; Non-Fed Calworks'!AC26</f>
        <v>47449.96</v>
      </c>
      <c r="AO29" s="58">
        <f>+'[2]Fed Elig &amp; Non-Fed Calworks'!AB26</f>
        <v>2732.43</v>
      </c>
      <c r="AP29" s="58">
        <f t="shared" si="12"/>
        <v>100364.79999999999</v>
      </c>
      <c r="AR29" s="36">
        <f>+'[2]Fed Elig &amp; Non-Fed Calworks'!AF26</f>
        <v>74476.68</v>
      </c>
      <c r="AS29" s="35">
        <f>+'[2]Fed Elig &amp; Non-Fed Calworks'!AH26</f>
        <v>70527.94</v>
      </c>
      <c r="AT29" s="58">
        <f>+'[2]Fed Elig &amp; Non-Fed Calworks'!AG26</f>
        <v>3948.73</v>
      </c>
      <c r="AU29" s="58">
        <f t="shared" si="13"/>
        <v>148953.35</v>
      </c>
      <c r="AW29" s="36">
        <f>+'[2]Fed Elig &amp; Non-Fed Calworks'!AK26</f>
        <v>69682.21</v>
      </c>
      <c r="AX29" s="35">
        <f>+'[2]Fed Elig &amp; Non-Fed Calworks'!AM26</f>
        <v>65979.96</v>
      </c>
      <c r="AY29" s="58">
        <f>+'[2]Fed Elig &amp; Non-Fed Calworks'!AL26</f>
        <v>3702.24</v>
      </c>
      <c r="AZ29" s="58">
        <f t="shared" si="14"/>
        <v>139364.41</v>
      </c>
      <c r="BB29" s="36">
        <f>+'[2]Fed Elig &amp; Non-Fed Calworks'!AP26</f>
        <v>62365.75</v>
      </c>
      <c r="BC29" s="35">
        <f>+'[2]Fed Elig &amp; Non-Fed Calworks'!AR26</f>
        <v>59031.63</v>
      </c>
      <c r="BD29" s="58">
        <f>+'[2]Fed Elig &amp; Non-Fed Calworks'!AQ26</f>
        <v>3334.1</v>
      </c>
      <c r="BE29" s="58">
        <f t="shared" si="15"/>
        <v>124731.48000000001</v>
      </c>
      <c r="BG29" s="36">
        <f>+'[2]Fed Elig &amp; Non-Fed Calworks'!AU26</f>
        <v>90186.71</v>
      </c>
      <c r="BH29" s="35">
        <f>+'[2]Fed Elig &amp; Non-Fed Calworks'!AW26</f>
        <v>85474.84</v>
      </c>
      <c r="BI29" s="58">
        <f>+'[2]Fed Elig &amp; Non-Fed Calworks'!AV26</f>
        <v>4711.86</v>
      </c>
      <c r="BJ29" s="58">
        <f t="shared" si="16"/>
        <v>180373.40999999997</v>
      </c>
      <c r="BL29" s="36">
        <f>+'[2]Fed Elig &amp; Non-Fed Calworks'!AZ26</f>
        <v>96680.69</v>
      </c>
      <c r="BM29" s="35">
        <f>+'[2]Fed Elig &amp; Non-Fed Calworks'!BB26</f>
        <v>91632.97</v>
      </c>
      <c r="BN29" s="58">
        <f>+'[2]Fed Elig &amp; Non-Fed Calworks'!BA26</f>
        <v>5047.71</v>
      </c>
      <c r="BO29" s="58">
        <f t="shared" si="17"/>
        <v>193361.37</v>
      </c>
      <c r="BQ29" s="36">
        <f>+'[2]Fed Elig &amp; Non-Fed Calworks'!BE26</f>
        <v>113867.85</v>
      </c>
      <c r="BR29" s="35">
        <f>+'[2]Fed Elig &amp; Non-Fed Calworks'!BG26</f>
        <v>107945.27</v>
      </c>
      <c r="BS29" s="58">
        <f>+'[2]Fed Elig &amp; Non-Fed Calworks'!BF26</f>
        <v>5922.58</v>
      </c>
      <c r="BT29" s="58">
        <f t="shared" si="18"/>
        <v>227735.69999999998</v>
      </c>
    </row>
    <row r="30" spans="1:72" ht="13.5">
      <c r="A30" s="85" t="s">
        <v>24</v>
      </c>
      <c r="C30" s="36">
        <f t="shared" si="0"/>
        <v>3518597.67</v>
      </c>
      <c r="D30" s="35">
        <f t="shared" si="1"/>
        <v>3333546.4799999995</v>
      </c>
      <c r="E30" s="58">
        <f t="shared" si="2"/>
        <v>185051.05</v>
      </c>
      <c r="F30" s="58">
        <f t="shared" si="3"/>
        <v>7037195.199999999</v>
      </c>
      <c r="H30" s="89">
        <f>+'FY 0708 EXPEND'!G31+'FY 0708 EXPEND'!H31</f>
        <v>6000163.32</v>
      </c>
      <c r="I30" s="90">
        <f t="shared" si="4"/>
        <v>851980.8299999991</v>
      </c>
      <c r="J30" s="88"/>
      <c r="K30" s="89">
        <f t="shared" si="5"/>
        <v>159536</v>
      </c>
      <c r="L30" s="90">
        <f t="shared" si="6"/>
        <v>25515.04999999999</v>
      </c>
      <c r="N30" s="36">
        <f>+'[2]Fed Elig &amp; Non-Fed Calworks'!B27</f>
        <v>415904.53</v>
      </c>
      <c r="O30" s="35">
        <f>+'[2]Fed Elig &amp; Non-Fed Calworks'!D27</f>
        <v>395109.29</v>
      </c>
      <c r="P30" s="58">
        <f>+'[2]Fed Elig &amp; Non-Fed Calworks'!C27</f>
        <v>20795.23</v>
      </c>
      <c r="Q30" s="58">
        <f t="shared" si="7"/>
        <v>831809.05</v>
      </c>
      <c r="S30" s="36">
        <f>+'[2]Fed Elig &amp; Non-Fed Calworks'!G27</f>
        <v>388222.88</v>
      </c>
      <c r="T30" s="35">
        <f>+'[2]Fed Elig &amp; Non-Fed Calworks'!I27</f>
        <v>368811.72</v>
      </c>
      <c r="U30" s="58">
        <f>+'[2]Fed Elig &amp; Non-Fed Calworks'!H27</f>
        <v>19411.14</v>
      </c>
      <c r="V30" s="58">
        <f t="shared" si="8"/>
        <v>776445.74</v>
      </c>
      <c r="X30" s="36">
        <f>+'[2]Fed Elig &amp; Non-Fed Calworks'!L27</f>
        <v>318337.32</v>
      </c>
      <c r="Y30" s="35">
        <f>+'[2]Fed Elig &amp; Non-Fed Calworks'!N27</f>
        <v>302420.43</v>
      </c>
      <c r="Z30" s="58">
        <f>+'[2]Fed Elig &amp; Non-Fed Calworks'!M27</f>
        <v>15916.87</v>
      </c>
      <c r="AA30" s="58">
        <f t="shared" si="9"/>
        <v>636674.62</v>
      </c>
      <c r="AC30" s="36">
        <f>+'[2]Fed Elig &amp; Non-Fed Calworks'!Q27</f>
        <v>236847.84</v>
      </c>
      <c r="AD30" s="35">
        <f>+'[2]Fed Elig &amp; Non-Fed Calworks'!S27</f>
        <v>225005.44</v>
      </c>
      <c r="AE30" s="58">
        <f>+'[2]Fed Elig &amp; Non-Fed Calworks'!R27</f>
        <v>11842.39</v>
      </c>
      <c r="AF30" s="58">
        <f t="shared" si="10"/>
        <v>473695.67000000004</v>
      </c>
      <c r="AH30" s="36">
        <f>+'[2]Fed Elig &amp; Non-Fed Calworks'!V27</f>
        <v>226327.87</v>
      </c>
      <c r="AI30" s="35">
        <f>+'[2]Fed Elig &amp; Non-Fed Calworks'!X27</f>
        <v>213901.68</v>
      </c>
      <c r="AJ30" s="58">
        <f>+'[2]Fed Elig &amp; Non-Fed Calworks'!W27</f>
        <v>12426.18</v>
      </c>
      <c r="AK30" s="58">
        <f t="shared" si="11"/>
        <v>452655.73</v>
      </c>
      <c r="AM30" s="36">
        <f>+'[2]Fed Elig &amp; Non-Fed Calworks'!AA27</f>
        <v>150551.04</v>
      </c>
      <c r="AN30" s="35">
        <f>+'[2]Fed Elig &amp; Non-Fed Calworks'!AC27</f>
        <v>141948.48</v>
      </c>
      <c r="AO30" s="58">
        <f>+'[2]Fed Elig &amp; Non-Fed Calworks'!AB27</f>
        <v>8602.56</v>
      </c>
      <c r="AP30" s="58">
        <f t="shared" si="12"/>
        <v>301102.08</v>
      </c>
      <c r="AR30" s="36">
        <f>+'[2]Fed Elig &amp; Non-Fed Calworks'!AF27</f>
        <v>223456.27</v>
      </c>
      <c r="AS30" s="35">
        <f>+'[2]Fed Elig &amp; Non-Fed Calworks'!AH27</f>
        <v>211161.18</v>
      </c>
      <c r="AT30" s="58">
        <f>+'[2]Fed Elig &amp; Non-Fed Calworks'!AG27</f>
        <v>12295.07</v>
      </c>
      <c r="AU30" s="58">
        <f t="shared" si="13"/>
        <v>446912.51999999996</v>
      </c>
      <c r="AW30" s="36">
        <f>+'[2]Fed Elig &amp; Non-Fed Calworks'!AK27</f>
        <v>173101.18</v>
      </c>
      <c r="AX30" s="35">
        <f>+'[2]Fed Elig &amp; Non-Fed Calworks'!AM27</f>
        <v>163338.28</v>
      </c>
      <c r="AY30" s="58">
        <f>+'[2]Fed Elig &amp; Non-Fed Calworks'!AL27</f>
        <v>9762.9</v>
      </c>
      <c r="AZ30" s="58">
        <f t="shared" si="14"/>
        <v>346202.36</v>
      </c>
      <c r="BB30" s="36">
        <f>+'[2]Fed Elig &amp; Non-Fed Calworks'!AP27</f>
        <v>179805.11</v>
      </c>
      <c r="BC30" s="35">
        <f>+'[2]Fed Elig &amp; Non-Fed Calworks'!AR27</f>
        <v>169688.87</v>
      </c>
      <c r="BD30" s="58">
        <f>+'[2]Fed Elig &amp; Non-Fed Calworks'!AQ27</f>
        <v>10116.23</v>
      </c>
      <c r="BE30" s="58">
        <f t="shared" si="15"/>
        <v>359610.20999999996</v>
      </c>
      <c r="BG30" s="36">
        <f>+'[2]Fed Elig &amp; Non-Fed Calworks'!AU27</f>
        <v>415122.38</v>
      </c>
      <c r="BH30" s="35">
        <f>+'[2]Fed Elig &amp; Non-Fed Calworks'!AW27</f>
        <v>393224.73</v>
      </c>
      <c r="BI30" s="58">
        <f>+'[2]Fed Elig &amp; Non-Fed Calworks'!AV27</f>
        <v>21897.64</v>
      </c>
      <c r="BJ30" s="58">
        <f t="shared" si="16"/>
        <v>830244.75</v>
      </c>
      <c r="BL30" s="36">
        <f>+'[2]Fed Elig &amp; Non-Fed Calworks'!AZ27</f>
        <v>408051.5</v>
      </c>
      <c r="BM30" s="35">
        <f>+'[2]Fed Elig &amp; Non-Fed Calworks'!BB27</f>
        <v>386400.05</v>
      </c>
      <c r="BN30" s="58">
        <f>+'[2]Fed Elig &amp; Non-Fed Calworks'!BA27</f>
        <v>21651.43</v>
      </c>
      <c r="BO30" s="58">
        <f t="shared" si="17"/>
        <v>816102.9800000001</v>
      </c>
      <c r="BQ30" s="36">
        <f>+'[2]Fed Elig &amp; Non-Fed Calworks'!BE27</f>
        <v>382869.75</v>
      </c>
      <c r="BR30" s="35">
        <f>+'[2]Fed Elig &amp; Non-Fed Calworks'!BG27</f>
        <v>362536.33</v>
      </c>
      <c r="BS30" s="58">
        <f>+'[2]Fed Elig &amp; Non-Fed Calworks'!BF27</f>
        <v>20333.41</v>
      </c>
      <c r="BT30" s="58">
        <f t="shared" si="18"/>
        <v>765739.4900000001</v>
      </c>
    </row>
    <row r="31" spans="1:72" ht="13.5">
      <c r="A31" s="85" t="s">
        <v>25</v>
      </c>
      <c r="C31" s="36">
        <f t="shared" si="0"/>
        <v>101796.39</v>
      </c>
      <c r="D31" s="35">
        <f t="shared" si="1"/>
        <v>96487.45000000001</v>
      </c>
      <c r="E31" s="58">
        <f t="shared" si="2"/>
        <v>5308.85</v>
      </c>
      <c r="F31" s="58">
        <f t="shared" si="3"/>
        <v>203592.69000000003</v>
      </c>
      <c r="H31" s="89">
        <f>+'FY 0708 EXPEND'!G32+'FY 0708 EXPEND'!H32</f>
        <v>206245.88</v>
      </c>
      <c r="I31" s="90">
        <f t="shared" si="4"/>
        <v>-7962.039999999979</v>
      </c>
      <c r="J31" s="88"/>
      <c r="K31" s="89">
        <f t="shared" si="5"/>
        <v>5484</v>
      </c>
      <c r="L31" s="90">
        <f t="shared" si="6"/>
        <v>-175.14999999999964</v>
      </c>
      <c r="N31" s="36">
        <f>+'[2]Fed Elig &amp; Non-Fed Calworks'!B28</f>
        <v>12237.64</v>
      </c>
      <c r="O31" s="35">
        <f>+'[2]Fed Elig &amp; Non-Fed Calworks'!D28</f>
        <v>11625.75</v>
      </c>
      <c r="P31" s="58">
        <f>+'[2]Fed Elig &amp; Non-Fed Calworks'!C28</f>
        <v>611.88</v>
      </c>
      <c r="Q31" s="58">
        <f t="shared" si="7"/>
        <v>24475.27</v>
      </c>
      <c r="S31" s="36">
        <f>+'[2]Fed Elig &amp; Non-Fed Calworks'!G28</f>
        <v>14323.09</v>
      </c>
      <c r="T31" s="35">
        <f>+'[2]Fed Elig &amp; Non-Fed Calworks'!I28</f>
        <v>13606.94</v>
      </c>
      <c r="U31" s="58">
        <f>+'[2]Fed Elig &amp; Non-Fed Calworks'!H28</f>
        <v>716.15</v>
      </c>
      <c r="V31" s="58">
        <f t="shared" si="8"/>
        <v>28646.18</v>
      </c>
      <c r="X31" s="36">
        <f>+'[2]Fed Elig &amp; Non-Fed Calworks'!L28</f>
        <v>9429.91</v>
      </c>
      <c r="Y31" s="35">
        <f>+'[2]Fed Elig &amp; Non-Fed Calworks'!N28</f>
        <v>8958.4</v>
      </c>
      <c r="Z31" s="58">
        <f>+'[2]Fed Elig &amp; Non-Fed Calworks'!M28</f>
        <v>471.5</v>
      </c>
      <c r="AA31" s="58">
        <f t="shared" si="9"/>
        <v>18859.809999999998</v>
      </c>
      <c r="AC31" s="36">
        <f>+'[2]Fed Elig &amp; Non-Fed Calworks'!Q28</f>
        <v>5478.5</v>
      </c>
      <c r="AD31" s="35">
        <f>+'[2]Fed Elig &amp; Non-Fed Calworks'!S28</f>
        <v>5204.56</v>
      </c>
      <c r="AE31" s="58">
        <f>+'[2]Fed Elig &amp; Non-Fed Calworks'!R28</f>
        <v>273.92</v>
      </c>
      <c r="AF31" s="58">
        <f t="shared" si="10"/>
        <v>10956.980000000001</v>
      </c>
      <c r="AH31" s="36">
        <f>+'[2]Fed Elig &amp; Non-Fed Calworks'!V28</f>
        <v>6699.34</v>
      </c>
      <c r="AI31" s="35">
        <f>+'[2]Fed Elig &amp; Non-Fed Calworks'!X28</f>
        <v>6335.72</v>
      </c>
      <c r="AJ31" s="58">
        <f>+'[2]Fed Elig &amp; Non-Fed Calworks'!W28</f>
        <v>363.61</v>
      </c>
      <c r="AK31" s="58">
        <f t="shared" si="11"/>
        <v>13398.670000000002</v>
      </c>
      <c r="AM31" s="36">
        <f>+'[2]Fed Elig &amp; Non-Fed Calworks'!AA28</f>
        <v>4161.5</v>
      </c>
      <c r="AN31" s="35">
        <f>+'[2]Fed Elig &amp; Non-Fed Calworks'!AC28</f>
        <v>3928.44</v>
      </c>
      <c r="AO31" s="58">
        <f>+'[2]Fed Elig &amp; Non-Fed Calworks'!AB28</f>
        <v>233.05</v>
      </c>
      <c r="AP31" s="58">
        <f t="shared" si="12"/>
        <v>8322.99</v>
      </c>
      <c r="AR31" s="36">
        <f>+'[2]Fed Elig &amp; Non-Fed Calworks'!AF28</f>
        <v>6639.35</v>
      </c>
      <c r="AS31" s="35">
        <f>+'[2]Fed Elig &amp; Non-Fed Calworks'!AH28</f>
        <v>6280.96</v>
      </c>
      <c r="AT31" s="58">
        <f>+'[2]Fed Elig &amp; Non-Fed Calworks'!AG28</f>
        <v>358.38</v>
      </c>
      <c r="AU31" s="58">
        <f t="shared" si="13"/>
        <v>13278.69</v>
      </c>
      <c r="AW31" s="36">
        <f>+'[2]Fed Elig &amp; Non-Fed Calworks'!AK28</f>
        <v>5144.69</v>
      </c>
      <c r="AX31" s="35">
        <f>+'[2]Fed Elig &amp; Non-Fed Calworks'!AM28</f>
        <v>4871.57</v>
      </c>
      <c r="AY31" s="58">
        <f>+'[2]Fed Elig &amp; Non-Fed Calworks'!AL28</f>
        <v>273.11</v>
      </c>
      <c r="AZ31" s="58">
        <f t="shared" si="14"/>
        <v>10289.369999999999</v>
      </c>
      <c r="BB31" s="36">
        <f>+'[2]Fed Elig &amp; Non-Fed Calworks'!AP28</f>
        <v>5553.45</v>
      </c>
      <c r="BC31" s="35">
        <f>+'[2]Fed Elig &amp; Non-Fed Calworks'!AR28</f>
        <v>5252.26</v>
      </c>
      <c r="BD31" s="58">
        <f>+'[2]Fed Elig &amp; Non-Fed Calworks'!AQ28</f>
        <v>301.19</v>
      </c>
      <c r="BE31" s="58">
        <f t="shared" si="15"/>
        <v>11106.9</v>
      </c>
      <c r="BG31" s="36">
        <f>+'[2]Fed Elig &amp; Non-Fed Calworks'!AU28</f>
        <v>13988.03</v>
      </c>
      <c r="BH31" s="35">
        <f>+'[2]Fed Elig &amp; Non-Fed Calworks'!AW28</f>
        <v>13258.05</v>
      </c>
      <c r="BI31" s="58">
        <f>+'[2]Fed Elig &amp; Non-Fed Calworks'!AV28</f>
        <v>729.98</v>
      </c>
      <c r="BJ31" s="58">
        <f t="shared" si="16"/>
        <v>27976.06</v>
      </c>
      <c r="BL31" s="36">
        <f>+'[2]Fed Elig &amp; Non-Fed Calworks'!AZ28</f>
        <v>11868.08</v>
      </c>
      <c r="BM31" s="35">
        <f>+'[2]Fed Elig &amp; Non-Fed Calworks'!BB28</f>
        <v>11240.67</v>
      </c>
      <c r="BN31" s="58">
        <f>+'[2]Fed Elig &amp; Non-Fed Calworks'!BA28</f>
        <v>627.41</v>
      </c>
      <c r="BO31" s="58">
        <f t="shared" si="17"/>
        <v>23736.16</v>
      </c>
      <c r="BQ31" s="36">
        <f>+'[2]Fed Elig &amp; Non-Fed Calworks'!BE28</f>
        <v>6272.81</v>
      </c>
      <c r="BR31" s="35">
        <f>+'[2]Fed Elig &amp; Non-Fed Calworks'!BG28</f>
        <v>5924.13</v>
      </c>
      <c r="BS31" s="58">
        <f>+'[2]Fed Elig &amp; Non-Fed Calworks'!BF28</f>
        <v>348.67</v>
      </c>
      <c r="BT31" s="58">
        <f t="shared" si="18"/>
        <v>12545.61</v>
      </c>
    </row>
    <row r="32" spans="1:72" ht="13.5">
      <c r="A32" s="85" t="s">
        <v>26</v>
      </c>
      <c r="C32" s="36">
        <f t="shared" si="0"/>
        <v>25268.28</v>
      </c>
      <c r="D32" s="35">
        <f t="shared" si="1"/>
        <v>23985.150000000005</v>
      </c>
      <c r="E32" s="58">
        <f t="shared" si="2"/>
        <v>1283.0400000000002</v>
      </c>
      <c r="F32" s="58">
        <f t="shared" si="3"/>
        <v>50536.47000000001</v>
      </c>
      <c r="H32" s="89">
        <f>+'FY 0708 EXPEND'!G33+'FY 0708 EXPEND'!H33</f>
        <v>51357.08</v>
      </c>
      <c r="I32" s="90">
        <f t="shared" si="4"/>
        <v>-2103.649999999994</v>
      </c>
      <c r="J32" s="88"/>
      <c r="K32" s="89">
        <f t="shared" si="5"/>
        <v>1366</v>
      </c>
      <c r="L32" s="90">
        <f t="shared" si="6"/>
        <v>-82.95999999999981</v>
      </c>
      <c r="N32" s="36">
        <f>+'[2]Fed Elig &amp; Non-Fed Calworks'!B29</f>
        <v>4960.56</v>
      </c>
      <c r="O32" s="35">
        <f>+'[2]Fed Elig &amp; Non-Fed Calworks'!D29</f>
        <v>4712.52</v>
      </c>
      <c r="P32" s="58">
        <f>+'[2]Fed Elig &amp; Non-Fed Calworks'!C29</f>
        <v>248.03</v>
      </c>
      <c r="Q32" s="58">
        <f t="shared" si="7"/>
        <v>9921.110000000002</v>
      </c>
      <c r="S32" s="36">
        <f>+'[2]Fed Elig &amp; Non-Fed Calworks'!G29</f>
        <v>1771.32</v>
      </c>
      <c r="T32" s="35">
        <f>+'[2]Fed Elig &amp; Non-Fed Calworks'!I29</f>
        <v>1682.74</v>
      </c>
      <c r="U32" s="58">
        <f>+'[2]Fed Elig &amp; Non-Fed Calworks'!H29</f>
        <v>88.57</v>
      </c>
      <c r="V32" s="58">
        <f t="shared" si="8"/>
        <v>3542.63</v>
      </c>
      <c r="X32" s="36">
        <f>+'[2]Fed Elig &amp; Non-Fed Calworks'!L29</f>
        <v>2567.08</v>
      </c>
      <c r="Y32" s="35">
        <f>+'[2]Fed Elig &amp; Non-Fed Calworks'!N29</f>
        <v>2438.71</v>
      </c>
      <c r="Z32" s="58">
        <f>+'[2]Fed Elig &amp; Non-Fed Calworks'!M29</f>
        <v>128.35</v>
      </c>
      <c r="AA32" s="58">
        <f t="shared" si="9"/>
        <v>5134.14</v>
      </c>
      <c r="AC32" s="36">
        <f>+'[2]Fed Elig &amp; Non-Fed Calworks'!Q29</f>
        <v>927.17</v>
      </c>
      <c r="AD32" s="35">
        <f>+'[2]Fed Elig &amp; Non-Fed Calworks'!S29</f>
        <v>880.8</v>
      </c>
      <c r="AE32" s="58">
        <f>+'[2]Fed Elig &amp; Non-Fed Calworks'!R29</f>
        <v>46.36</v>
      </c>
      <c r="AF32" s="58">
        <f t="shared" si="10"/>
        <v>1854.3299999999997</v>
      </c>
      <c r="AH32" s="36">
        <f>+'[2]Fed Elig &amp; Non-Fed Calworks'!V29</f>
        <v>756.41</v>
      </c>
      <c r="AI32" s="35">
        <f>+'[2]Fed Elig &amp; Non-Fed Calworks'!X29</f>
        <v>717.34</v>
      </c>
      <c r="AJ32" s="58">
        <f>+'[2]Fed Elig &amp; Non-Fed Calworks'!W29</f>
        <v>39.07</v>
      </c>
      <c r="AK32" s="58">
        <f t="shared" si="11"/>
        <v>1512.82</v>
      </c>
      <c r="AM32" s="36">
        <f>+'[2]Fed Elig &amp; Non-Fed Calworks'!AA29</f>
        <v>993.51</v>
      </c>
      <c r="AN32" s="35">
        <f>+'[2]Fed Elig &amp; Non-Fed Calworks'!AC29</f>
        <v>941.31</v>
      </c>
      <c r="AO32" s="58">
        <f>+'[2]Fed Elig &amp; Non-Fed Calworks'!AB29</f>
        <v>52.18</v>
      </c>
      <c r="AP32" s="58">
        <f t="shared" si="12"/>
        <v>1987</v>
      </c>
      <c r="AR32" s="36">
        <f>+'[2]Fed Elig &amp; Non-Fed Calworks'!AF29</f>
        <v>1294.74</v>
      </c>
      <c r="AS32" s="35">
        <f>+'[2]Fed Elig &amp; Non-Fed Calworks'!AH29</f>
        <v>1226.26</v>
      </c>
      <c r="AT32" s="58">
        <f>+'[2]Fed Elig &amp; Non-Fed Calworks'!AG29</f>
        <v>68.48</v>
      </c>
      <c r="AU32" s="58">
        <f t="shared" si="13"/>
        <v>2589.48</v>
      </c>
      <c r="AW32" s="36">
        <f>+'[2]Fed Elig &amp; Non-Fed Calworks'!AK29</f>
        <v>952.79</v>
      </c>
      <c r="AX32" s="35">
        <f>+'[2]Fed Elig &amp; Non-Fed Calworks'!AM29</f>
        <v>902.93</v>
      </c>
      <c r="AY32" s="58">
        <f>+'[2]Fed Elig &amp; Non-Fed Calworks'!AL29</f>
        <v>49.86</v>
      </c>
      <c r="AZ32" s="58">
        <f t="shared" si="14"/>
        <v>1905.5799999999997</v>
      </c>
      <c r="BB32" s="36">
        <f>+'[2]Fed Elig &amp; Non-Fed Calworks'!AP29</f>
        <v>1304.76</v>
      </c>
      <c r="BC32" s="35">
        <f>+'[2]Fed Elig &amp; Non-Fed Calworks'!AR29</f>
        <v>1236.25</v>
      </c>
      <c r="BD32" s="58">
        <f>+'[2]Fed Elig &amp; Non-Fed Calworks'!AQ29</f>
        <v>68.51</v>
      </c>
      <c r="BE32" s="58">
        <f t="shared" si="15"/>
        <v>2609.5200000000004</v>
      </c>
      <c r="BG32" s="36">
        <f>+'[2]Fed Elig &amp; Non-Fed Calworks'!AU29</f>
        <v>1242.36</v>
      </c>
      <c r="BH32" s="35">
        <f>+'[2]Fed Elig &amp; Non-Fed Calworks'!AW29</f>
        <v>1176.88</v>
      </c>
      <c r="BI32" s="58">
        <f>+'[2]Fed Elig &amp; Non-Fed Calworks'!AV29</f>
        <v>65.48</v>
      </c>
      <c r="BJ32" s="58">
        <f t="shared" si="16"/>
        <v>2484.72</v>
      </c>
      <c r="BL32" s="36">
        <f>+'[2]Fed Elig &amp; Non-Fed Calworks'!AZ29</f>
        <v>6122.36</v>
      </c>
      <c r="BM32" s="35">
        <f>+'[2]Fed Elig &amp; Non-Fed Calworks'!BB29</f>
        <v>5814.6</v>
      </c>
      <c r="BN32" s="58">
        <f>+'[2]Fed Elig &amp; Non-Fed Calworks'!BA29</f>
        <v>307.75</v>
      </c>
      <c r="BO32" s="58">
        <f t="shared" si="17"/>
        <v>12244.71</v>
      </c>
      <c r="BQ32" s="36">
        <f>+'[2]Fed Elig &amp; Non-Fed Calworks'!BE29</f>
        <v>2375.22</v>
      </c>
      <c r="BR32" s="35">
        <f>+'[2]Fed Elig &amp; Non-Fed Calworks'!BG29</f>
        <v>2254.81</v>
      </c>
      <c r="BS32" s="58">
        <f>+'[2]Fed Elig &amp; Non-Fed Calworks'!BF29</f>
        <v>120.4</v>
      </c>
      <c r="BT32" s="58">
        <f t="shared" si="18"/>
        <v>4750.429999999999</v>
      </c>
    </row>
    <row r="33" spans="1:72" ht="13.5">
      <c r="A33" s="85" t="s">
        <v>27</v>
      </c>
      <c r="C33" s="36">
        <f t="shared" si="0"/>
        <v>3423862.76</v>
      </c>
      <c r="D33" s="35">
        <f t="shared" si="1"/>
        <v>3246573.5700000003</v>
      </c>
      <c r="E33" s="58">
        <f t="shared" si="2"/>
        <v>177289.11000000002</v>
      </c>
      <c r="F33" s="58">
        <f t="shared" si="3"/>
        <v>6847725.44</v>
      </c>
      <c r="H33" s="89">
        <f>+'FY 0708 EXPEND'!G34+'FY 0708 EXPEND'!H34</f>
        <v>5717208.25</v>
      </c>
      <c r="I33" s="90">
        <f t="shared" si="4"/>
        <v>953228.0800000001</v>
      </c>
      <c r="J33" s="88"/>
      <c r="K33" s="89">
        <f t="shared" si="5"/>
        <v>152013</v>
      </c>
      <c r="L33" s="90">
        <f t="shared" si="6"/>
        <v>25276.110000000015</v>
      </c>
      <c r="N33" s="36">
        <f>+'[2]Fed Elig &amp; Non-Fed Calworks'!B30</f>
        <v>437228.48</v>
      </c>
      <c r="O33" s="35">
        <f>+'[2]Fed Elig &amp; Non-Fed Calworks'!D30</f>
        <v>415367.04</v>
      </c>
      <c r="P33" s="58">
        <f>+'[2]Fed Elig &amp; Non-Fed Calworks'!C30</f>
        <v>21861.42</v>
      </c>
      <c r="Q33" s="58">
        <f t="shared" si="7"/>
        <v>874456.9400000001</v>
      </c>
      <c r="S33" s="36">
        <f>+'[2]Fed Elig &amp; Non-Fed Calworks'!G30</f>
        <v>386201.65</v>
      </c>
      <c r="T33" s="35">
        <f>+'[2]Fed Elig &amp; Non-Fed Calworks'!I30</f>
        <v>366891.55</v>
      </c>
      <c r="U33" s="58">
        <f>+'[2]Fed Elig &amp; Non-Fed Calworks'!H30</f>
        <v>19310.09</v>
      </c>
      <c r="V33" s="58">
        <f t="shared" si="8"/>
        <v>772403.2899999999</v>
      </c>
      <c r="X33" s="36">
        <f>+'[2]Fed Elig &amp; Non-Fed Calworks'!L30</f>
        <v>319272.34</v>
      </c>
      <c r="Y33" s="35">
        <f>+'[2]Fed Elig &amp; Non-Fed Calworks'!N30</f>
        <v>303308.72</v>
      </c>
      <c r="Z33" s="58">
        <f>+'[2]Fed Elig &amp; Non-Fed Calworks'!M30</f>
        <v>15963.62</v>
      </c>
      <c r="AA33" s="58">
        <f t="shared" si="9"/>
        <v>638544.68</v>
      </c>
      <c r="AC33" s="36">
        <f>+'[2]Fed Elig &amp; Non-Fed Calworks'!Q30</f>
        <v>247152.08</v>
      </c>
      <c r="AD33" s="35">
        <f>+'[2]Fed Elig &amp; Non-Fed Calworks'!S30</f>
        <v>234794.47</v>
      </c>
      <c r="AE33" s="58">
        <f>+'[2]Fed Elig &amp; Non-Fed Calworks'!R30</f>
        <v>12357.6</v>
      </c>
      <c r="AF33" s="58">
        <f t="shared" si="10"/>
        <v>494304.14999999997</v>
      </c>
      <c r="AH33" s="36">
        <f>+'[2]Fed Elig &amp; Non-Fed Calworks'!V30</f>
        <v>187438.54</v>
      </c>
      <c r="AI33" s="35">
        <f>+'[2]Fed Elig &amp; Non-Fed Calworks'!X30</f>
        <v>177379.86</v>
      </c>
      <c r="AJ33" s="58">
        <f>+'[2]Fed Elig &amp; Non-Fed Calworks'!W30</f>
        <v>10058.68</v>
      </c>
      <c r="AK33" s="58">
        <f t="shared" si="11"/>
        <v>374877.08</v>
      </c>
      <c r="AM33" s="36">
        <f>+'[2]Fed Elig &amp; Non-Fed Calworks'!AA30</f>
        <v>154605.08</v>
      </c>
      <c r="AN33" s="35">
        <f>+'[2]Fed Elig &amp; Non-Fed Calworks'!AC30</f>
        <v>146190.38</v>
      </c>
      <c r="AO33" s="58">
        <f>+'[2]Fed Elig &amp; Non-Fed Calworks'!AB30</f>
        <v>8414.7</v>
      </c>
      <c r="AP33" s="58">
        <f t="shared" si="12"/>
        <v>309210.16</v>
      </c>
      <c r="AR33" s="36">
        <f>+'[2]Fed Elig &amp; Non-Fed Calworks'!AF30</f>
        <v>221652.31</v>
      </c>
      <c r="AS33" s="35">
        <f>+'[2]Fed Elig &amp; Non-Fed Calworks'!AH30</f>
        <v>209818.84</v>
      </c>
      <c r="AT33" s="58">
        <f>+'[2]Fed Elig &amp; Non-Fed Calworks'!AG30</f>
        <v>11833.46</v>
      </c>
      <c r="AU33" s="58">
        <f t="shared" si="13"/>
        <v>443304.61000000004</v>
      </c>
      <c r="AW33" s="36">
        <f>+'[2]Fed Elig &amp; Non-Fed Calworks'!AK30</f>
        <v>191389.72</v>
      </c>
      <c r="AX33" s="35">
        <f>+'[2]Fed Elig &amp; Non-Fed Calworks'!AM30</f>
        <v>181068.08</v>
      </c>
      <c r="AY33" s="58">
        <f>+'[2]Fed Elig &amp; Non-Fed Calworks'!AL30</f>
        <v>10321.64</v>
      </c>
      <c r="AZ33" s="58">
        <f t="shared" si="14"/>
        <v>382779.44</v>
      </c>
      <c r="BB33" s="36">
        <f>+'[2]Fed Elig &amp; Non-Fed Calworks'!AP30</f>
        <v>200263.82</v>
      </c>
      <c r="BC33" s="35">
        <f>+'[2]Fed Elig &amp; Non-Fed Calworks'!AR30</f>
        <v>189500.41</v>
      </c>
      <c r="BD33" s="58">
        <f>+'[2]Fed Elig &amp; Non-Fed Calworks'!AQ30</f>
        <v>10763.41</v>
      </c>
      <c r="BE33" s="58">
        <f t="shared" si="15"/>
        <v>400527.63999999996</v>
      </c>
      <c r="BG33" s="36">
        <f>+'[2]Fed Elig &amp; Non-Fed Calworks'!AU30</f>
        <v>338496.24</v>
      </c>
      <c r="BH33" s="35">
        <f>+'[2]Fed Elig &amp; Non-Fed Calworks'!AW30</f>
        <v>320758.79</v>
      </c>
      <c r="BI33" s="58">
        <f>+'[2]Fed Elig &amp; Non-Fed Calworks'!AV30</f>
        <v>17737.44</v>
      </c>
      <c r="BJ33" s="58">
        <f t="shared" si="16"/>
        <v>676992.47</v>
      </c>
      <c r="BL33" s="36">
        <f>+'[2]Fed Elig &amp; Non-Fed Calworks'!AZ30</f>
        <v>353875.4</v>
      </c>
      <c r="BM33" s="35">
        <f>+'[2]Fed Elig &amp; Non-Fed Calworks'!BB30</f>
        <v>335352.94</v>
      </c>
      <c r="BN33" s="58">
        <f>+'[2]Fed Elig &amp; Non-Fed Calworks'!BA30</f>
        <v>18522.45</v>
      </c>
      <c r="BO33" s="58">
        <f t="shared" si="17"/>
        <v>707750.79</v>
      </c>
      <c r="BQ33" s="36">
        <f>+'[2]Fed Elig &amp; Non-Fed Calworks'!BE30</f>
        <v>386287.1</v>
      </c>
      <c r="BR33" s="35">
        <f>+'[2]Fed Elig &amp; Non-Fed Calworks'!BG30</f>
        <v>366142.49</v>
      </c>
      <c r="BS33" s="58">
        <f>+'[2]Fed Elig &amp; Non-Fed Calworks'!BF30</f>
        <v>20144.6</v>
      </c>
      <c r="BT33" s="58">
        <f t="shared" si="18"/>
        <v>772574.19</v>
      </c>
    </row>
    <row r="34" spans="1:72" ht="13.5">
      <c r="A34" s="85" t="s">
        <v>28</v>
      </c>
      <c r="C34" s="36">
        <f t="shared" si="0"/>
        <v>682357.8200000001</v>
      </c>
      <c r="D34" s="35">
        <f t="shared" si="1"/>
        <v>647156.8300000001</v>
      </c>
      <c r="E34" s="58">
        <f t="shared" si="2"/>
        <v>35200.86</v>
      </c>
      <c r="F34" s="58">
        <f t="shared" si="3"/>
        <v>1364715.5100000002</v>
      </c>
      <c r="H34" s="89">
        <f>+'FY 0708 EXPEND'!G35+'FY 0708 EXPEND'!H35</f>
        <v>1045101.44</v>
      </c>
      <c r="I34" s="90">
        <f t="shared" si="4"/>
        <v>284413.2100000002</v>
      </c>
      <c r="J34" s="88"/>
      <c r="K34" s="89">
        <f t="shared" si="5"/>
        <v>27788</v>
      </c>
      <c r="L34" s="90">
        <f t="shared" si="6"/>
        <v>7412.860000000001</v>
      </c>
      <c r="N34" s="36">
        <f>+'[2]Fed Elig &amp; Non-Fed Calworks'!B31</f>
        <v>92624.46</v>
      </c>
      <c r="O34" s="35">
        <f>+'[2]Fed Elig &amp; Non-Fed Calworks'!D31</f>
        <v>87993.24</v>
      </c>
      <c r="P34" s="58">
        <f>+'[2]Fed Elig &amp; Non-Fed Calworks'!C31</f>
        <v>4631.22</v>
      </c>
      <c r="Q34" s="58">
        <f t="shared" si="7"/>
        <v>185248.92</v>
      </c>
      <c r="S34" s="36">
        <f>+'[2]Fed Elig &amp; Non-Fed Calworks'!G31</f>
        <v>72616.17</v>
      </c>
      <c r="T34" s="35">
        <f>+'[2]Fed Elig &amp; Non-Fed Calworks'!I31</f>
        <v>68985.35</v>
      </c>
      <c r="U34" s="58">
        <f>+'[2]Fed Elig &amp; Non-Fed Calworks'!H31</f>
        <v>3630.81</v>
      </c>
      <c r="V34" s="58">
        <f t="shared" si="8"/>
        <v>145232.33000000002</v>
      </c>
      <c r="X34" s="36">
        <f>+'[2]Fed Elig &amp; Non-Fed Calworks'!L31</f>
        <v>50729.98</v>
      </c>
      <c r="Y34" s="35">
        <f>+'[2]Fed Elig &amp; Non-Fed Calworks'!N31</f>
        <v>48193.46</v>
      </c>
      <c r="Z34" s="58">
        <f>+'[2]Fed Elig &amp; Non-Fed Calworks'!M31</f>
        <v>2536.5</v>
      </c>
      <c r="AA34" s="58">
        <f t="shared" si="9"/>
        <v>101459.94</v>
      </c>
      <c r="AC34" s="36">
        <f>+'[2]Fed Elig &amp; Non-Fed Calworks'!Q31</f>
        <v>48403.9</v>
      </c>
      <c r="AD34" s="35">
        <f>+'[2]Fed Elig &amp; Non-Fed Calworks'!S31</f>
        <v>45983.69</v>
      </c>
      <c r="AE34" s="58">
        <f>+'[2]Fed Elig &amp; Non-Fed Calworks'!R31</f>
        <v>2420.19</v>
      </c>
      <c r="AF34" s="58">
        <f t="shared" si="10"/>
        <v>96807.78</v>
      </c>
      <c r="AH34" s="36">
        <f>+'[2]Fed Elig &amp; Non-Fed Calworks'!V31</f>
        <v>32909.97</v>
      </c>
      <c r="AI34" s="35">
        <f>+'[2]Fed Elig &amp; Non-Fed Calworks'!X31</f>
        <v>31131.41</v>
      </c>
      <c r="AJ34" s="58">
        <f>+'[2]Fed Elig &amp; Non-Fed Calworks'!W31</f>
        <v>1778.56</v>
      </c>
      <c r="AK34" s="58">
        <f t="shared" si="11"/>
        <v>65819.94</v>
      </c>
      <c r="AM34" s="36">
        <f>+'[2]Fed Elig &amp; Non-Fed Calworks'!AA31</f>
        <v>26297.73</v>
      </c>
      <c r="AN34" s="35">
        <f>+'[2]Fed Elig &amp; Non-Fed Calworks'!AC31</f>
        <v>24859.15</v>
      </c>
      <c r="AO34" s="58">
        <f>+'[2]Fed Elig &amp; Non-Fed Calworks'!AB31</f>
        <v>1438.56</v>
      </c>
      <c r="AP34" s="58">
        <f t="shared" si="12"/>
        <v>52595.44</v>
      </c>
      <c r="AR34" s="36">
        <f>+'[2]Fed Elig &amp; Non-Fed Calworks'!AF31</f>
        <v>34491.42</v>
      </c>
      <c r="AS34" s="35">
        <f>+'[2]Fed Elig &amp; Non-Fed Calworks'!AH31</f>
        <v>32641.33</v>
      </c>
      <c r="AT34" s="58">
        <f>+'[2]Fed Elig &amp; Non-Fed Calworks'!AG31</f>
        <v>1850.08</v>
      </c>
      <c r="AU34" s="58">
        <f t="shared" si="13"/>
        <v>68982.83</v>
      </c>
      <c r="AW34" s="36">
        <f>+'[2]Fed Elig &amp; Non-Fed Calworks'!AK31</f>
        <v>31261</v>
      </c>
      <c r="AX34" s="35">
        <f>+'[2]Fed Elig &amp; Non-Fed Calworks'!AM31</f>
        <v>29579.18</v>
      </c>
      <c r="AY34" s="58">
        <f>+'[2]Fed Elig &amp; Non-Fed Calworks'!AL31</f>
        <v>1681.81</v>
      </c>
      <c r="AZ34" s="58">
        <f t="shared" si="14"/>
        <v>62521.99</v>
      </c>
      <c r="BB34" s="36">
        <f>+'[2]Fed Elig &amp; Non-Fed Calworks'!AP31</f>
        <v>40514.46</v>
      </c>
      <c r="BC34" s="35">
        <f>+'[2]Fed Elig &amp; Non-Fed Calworks'!AR31</f>
        <v>38358.14</v>
      </c>
      <c r="BD34" s="58">
        <f>+'[2]Fed Elig &amp; Non-Fed Calworks'!AQ31</f>
        <v>2156.3</v>
      </c>
      <c r="BE34" s="58">
        <f t="shared" si="15"/>
        <v>81028.90000000001</v>
      </c>
      <c r="BG34" s="36">
        <f>+'[2]Fed Elig &amp; Non-Fed Calworks'!AU31</f>
        <v>67347.27</v>
      </c>
      <c r="BH34" s="35">
        <f>+'[2]Fed Elig &amp; Non-Fed Calworks'!AW31</f>
        <v>63844.62</v>
      </c>
      <c r="BI34" s="58">
        <f>+'[2]Fed Elig &amp; Non-Fed Calworks'!AV31</f>
        <v>3502.64</v>
      </c>
      <c r="BJ34" s="58">
        <f t="shared" si="16"/>
        <v>134694.53000000003</v>
      </c>
      <c r="BL34" s="36">
        <f>+'[2]Fed Elig &amp; Non-Fed Calworks'!AZ31</f>
        <v>94932.18</v>
      </c>
      <c r="BM34" s="35">
        <f>+'[2]Fed Elig &amp; Non-Fed Calworks'!BB31</f>
        <v>90027.75</v>
      </c>
      <c r="BN34" s="58">
        <f>+'[2]Fed Elig &amp; Non-Fed Calworks'!BA31</f>
        <v>4904.42</v>
      </c>
      <c r="BO34" s="58">
        <f t="shared" si="17"/>
        <v>189864.35</v>
      </c>
      <c r="BQ34" s="36">
        <f>+'[2]Fed Elig &amp; Non-Fed Calworks'!BE31</f>
        <v>90229.28</v>
      </c>
      <c r="BR34" s="35">
        <f>+'[2]Fed Elig &amp; Non-Fed Calworks'!BG31</f>
        <v>85559.51</v>
      </c>
      <c r="BS34" s="58">
        <f>+'[2]Fed Elig &amp; Non-Fed Calworks'!BF31</f>
        <v>4669.77</v>
      </c>
      <c r="BT34" s="58">
        <f t="shared" si="18"/>
        <v>180458.55999999997</v>
      </c>
    </row>
    <row r="35" spans="1:72" ht="13.5">
      <c r="A35" s="85" t="s">
        <v>29</v>
      </c>
      <c r="C35" s="36">
        <f t="shared" si="0"/>
        <v>687260.7</v>
      </c>
      <c r="D35" s="35">
        <f t="shared" si="1"/>
        <v>651627.5800000001</v>
      </c>
      <c r="E35" s="58">
        <f t="shared" si="2"/>
        <v>35633.03</v>
      </c>
      <c r="F35" s="58">
        <f t="shared" si="3"/>
        <v>1374521.31</v>
      </c>
      <c r="H35" s="89">
        <f>+'FY 0708 EXPEND'!G36+'FY 0708 EXPEND'!H36</f>
        <v>1220918.29</v>
      </c>
      <c r="I35" s="90">
        <f t="shared" si="4"/>
        <v>117969.98999999999</v>
      </c>
      <c r="J35" s="88"/>
      <c r="K35" s="89">
        <f t="shared" si="5"/>
        <v>32463</v>
      </c>
      <c r="L35" s="90">
        <f t="shared" si="6"/>
        <v>3170.029999999999</v>
      </c>
      <c r="N35" s="36">
        <f>+'[2]Fed Elig &amp; Non-Fed Calworks'!B32</f>
        <v>85027.86</v>
      </c>
      <c r="O35" s="35">
        <f>+'[2]Fed Elig &amp; Non-Fed Calworks'!D32</f>
        <v>80776.45</v>
      </c>
      <c r="P35" s="58">
        <f>+'[2]Fed Elig &amp; Non-Fed Calworks'!C32</f>
        <v>4251.4</v>
      </c>
      <c r="Q35" s="58">
        <f t="shared" si="7"/>
        <v>170055.71</v>
      </c>
      <c r="S35" s="36">
        <f>+'[2]Fed Elig &amp; Non-Fed Calworks'!G32</f>
        <v>74603.83</v>
      </c>
      <c r="T35" s="35">
        <f>+'[2]Fed Elig &amp; Non-Fed Calworks'!I32</f>
        <v>70873.64</v>
      </c>
      <c r="U35" s="58">
        <f>+'[2]Fed Elig &amp; Non-Fed Calworks'!H32</f>
        <v>3730.19</v>
      </c>
      <c r="V35" s="58">
        <f t="shared" si="8"/>
        <v>149207.66</v>
      </c>
      <c r="X35" s="36">
        <f>+'[2]Fed Elig &amp; Non-Fed Calworks'!L32</f>
        <v>61563.6</v>
      </c>
      <c r="Y35" s="35">
        <f>+'[2]Fed Elig &amp; Non-Fed Calworks'!N32</f>
        <v>58485.42</v>
      </c>
      <c r="Z35" s="58">
        <f>+'[2]Fed Elig &amp; Non-Fed Calworks'!M32</f>
        <v>3078.18</v>
      </c>
      <c r="AA35" s="58">
        <f t="shared" si="9"/>
        <v>123127.19999999998</v>
      </c>
      <c r="AC35" s="36">
        <f>+'[2]Fed Elig &amp; Non-Fed Calworks'!Q32</f>
        <v>49317.13</v>
      </c>
      <c r="AD35" s="35">
        <f>+'[2]Fed Elig &amp; Non-Fed Calworks'!S32</f>
        <v>46851.25</v>
      </c>
      <c r="AE35" s="58">
        <f>+'[2]Fed Elig &amp; Non-Fed Calworks'!R32</f>
        <v>2465.86</v>
      </c>
      <c r="AF35" s="58">
        <f t="shared" si="10"/>
        <v>98634.24</v>
      </c>
      <c r="AH35" s="36">
        <f>+'[2]Fed Elig &amp; Non-Fed Calworks'!V32</f>
        <v>49351.02</v>
      </c>
      <c r="AI35" s="35">
        <f>+'[2]Fed Elig &amp; Non-Fed Calworks'!X32</f>
        <v>46715.64</v>
      </c>
      <c r="AJ35" s="58">
        <f>+'[2]Fed Elig &amp; Non-Fed Calworks'!W32</f>
        <v>2635.38</v>
      </c>
      <c r="AK35" s="58">
        <f t="shared" si="11"/>
        <v>98702.04000000001</v>
      </c>
      <c r="AM35" s="36">
        <f>+'[2]Fed Elig &amp; Non-Fed Calworks'!AA32</f>
        <v>34584.25</v>
      </c>
      <c r="AN35" s="35">
        <f>+'[2]Fed Elig &amp; Non-Fed Calworks'!AC32</f>
        <v>32700.76</v>
      </c>
      <c r="AO35" s="58">
        <f>+'[2]Fed Elig &amp; Non-Fed Calworks'!AB32</f>
        <v>1883.48</v>
      </c>
      <c r="AP35" s="58">
        <f t="shared" si="12"/>
        <v>69168.48999999999</v>
      </c>
      <c r="AR35" s="36">
        <f>+'[2]Fed Elig &amp; Non-Fed Calworks'!AF32</f>
        <v>44477.74</v>
      </c>
      <c r="AS35" s="35">
        <f>+'[2]Fed Elig &amp; Non-Fed Calworks'!AH32</f>
        <v>42089.86</v>
      </c>
      <c r="AT35" s="58">
        <f>+'[2]Fed Elig &amp; Non-Fed Calworks'!AG32</f>
        <v>2387.87</v>
      </c>
      <c r="AU35" s="58">
        <f t="shared" si="13"/>
        <v>88955.47</v>
      </c>
      <c r="AW35" s="36">
        <f>+'[2]Fed Elig &amp; Non-Fed Calworks'!AK32</f>
        <v>36127.62</v>
      </c>
      <c r="AX35" s="35">
        <f>+'[2]Fed Elig &amp; Non-Fed Calworks'!AM32</f>
        <v>34174.82</v>
      </c>
      <c r="AY35" s="58">
        <f>+'[2]Fed Elig &amp; Non-Fed Calworks'!AL32</f>
        <v>1952.78</v>
      </c>
      <c r="AZ35" s="58">
        <f t="shared" si="14"/>
        <v>72255.22</v>
      </c>
      <c r="BB35" s="36">
        <f>+'[2]Fed Elig &amp; Non-Fed Calworks'!AP32</f>
        <v>34632.03</v>
      </c>
      <c r="BC35" s="35">
        <f>+'[2]Fed Elig &amp; Non-Fed Calworks'!AR32</f>
        <v>32748.67</v>
      </c>
      <c r="BD35" s="58">
        <f>+'[2]Fed Elig &amp; Non-Fed Calworks'!AQ32</f>
        <v>1883.36</v>
      </c>
      <c r="BE35" s="58">
        <f t="shared" si="15"/>
        <v>69264.06</v>
      </c>
      <c r="BG35" s="36">
        <f>+'[2]Fed Elig &amp; Non-Fed Calworks'!AU32</f>
        <v>71780</v>
      </c>
      <c r="BH35" s="35">
        <f>+'[2]Fed Elig &amp; Non-Fed Calworks'!AW32</f>
        <v>68037.58</v>
      </c>
      <c r="BI35" s="58">
        <f>+'[2]Fed Elig &amp; Non-Fed Calworks'!AV32</f>
        <v>3742.41</v>
      </c>
      <c r="BJ35" s="58">
        <f t="shared" si="16"/>
        <v>143559.99000000002</v>
      </c>
      <c r="BL35" s="36">
        <f>+'[2]Fed Elig &amp; Non-Fed Calworks'!AZ32</f>
        <v>67065.55</v>
      </c>
      <c r="BM35" s="35">
        <f>+'[2]Fed Elig &amp; Non-Fed Calworks'!BB32</f>
        <v>63541.49</v>
      </c>
      <c r="BN35" s="58">
        <f>+'[2]Fed Elig &amp; Non-Fed Calworks'!BA32</f>
        <v>3524.05</v>
      </c>
      <c r="BO35" s="58">
        <f t="shared" si="17"/>
        <v>134131.09</v>
      </c>
      <c r="BQ35" s="36">
        <f>+'[2]Fed Elig &amp; Non-Fed Calworks'!BE32</f>
        <v>78730.07</v>
      </c>
      <c r="BR35" s="35">
        <f>+'[2]Fed Elig &amp; Non-Fed Calworks'!BG32</f>
        <v>74632</v>
      </c>
      <c r="BS35" s="58">
        <f>+'[2]Fed Elig &amp; Non-Fed Calworks'!BF32</f>
        <v>4098.07</v>
      </c>
      <c r="BT35" s="58">
        <f t="shared" si="18"/>
        <v>157460.14</v>
      </c>
    </row>
    <row r="36" spans="1:72" ht="13.5">
      <c r="A36" s="85" t="s">
        <v>30</v>
      </c>
      <c r="C36" s="36">
        <f t="shared" si="0"/>
        <v>10018641.120000001</v>
      </c>
      <c r="D36" s="35">
        <f t="shared" si="1"/>
        <v>9500466.31</v>
      </c>
      <c r="E36" s="58">
        <f t="shared" si="2"/>
        <v>518174.68999999994</v>
      </c>
      <c r="F36" s="58">
        <f t="shared" si="3"/>
        <v>20037282.12</v>
      </c>
      <c r="H36" s="89">
        <f>+'FY 0708 EXPEND'!G37+'FY 0708 EXPEND'!H37</f>
        <v>17015782.490000002</v>
      </c>
      <c r="I36" s="90">
        <f t="shared" si="4"/>
        <v>2503324.9399999976</v>
      </c>
      <c r="J36" s="88"/>
      <c r="K36" s="89">
        <f t="shared" si="5"/>
        <v>452427</v>
      </c>
      <c r="L36" s="90">
        <f t="shared" si="6"/>
        <v>65747.68999999994</v>
      </c>
      <c r="N36" s="36">
        <f>+'[2]Fed Elig &amp; Non-Fed Calworks'!B33</f>
        <v>1298353.49</v>
      </c>
      <c r="O36" s="35">
        <f>+'[2]Fed Elig &amp; Non-Fed Calworks'!D33</f>
        <v>1233435.8</v>
      </c>
      <c r="P36" s="58">
        <f>+'[2]Fed Elig &amp; Non-Fed Calworks'!C33</f>
        <v>64917.67</v>
      </c>
      <c r="Q36" s="58">
        <f t="shared" si="7"/>
        <v>2596706.96</v>
      </c>
      <c r="S36" s="36">
        <f>+'[2]Fed Elig &amp; Non-Fed Calworks'!G33</f>
        <v>1152617.34</v>
      </c>
      <c r="T36" s="35">
        <f>+'[2]Fed Elig &amp; Non-Fed Calworks'!I33</f>
        <v>1094986.46</v>
      </c>
      <c r="U36" s="58">
        <f>+'[2]Fed Elig &amp; Non-Fed Calworks'!H33</f>
        <v>57630.87</v>
      </c>
      <c r="V36" s="58">
        <f t="shared" si="8"/>
        <v>2305234.67</v>
      </c>
      <c r="X36" s="36">
        <f>+'[2]Fed Elig &amp; Non-Fed Calworks'!L33</f>
        <v>888352.63</v>
      </c>
      <c r="Y36" s="35">
        <f>+'[2]Fed Elig &amp; Non-Fed Calworks'!N33</f>
        <v>843934.99</v>
      </c>
      <c r="Z36" s="58">
        <f>+'[2]Fed Elig &amp; Non-Fed Calworks'!M33</f>
        <v>44417.63</v>
      </c>
      <c r="AA36" s="58">
        <f t="shared" si="9"/>
        <v>1776705.25</v>
      </c>
      <c r="AC36" s="36">
        <f>+'[2]Fed Elig &amp; Non-Fed Calworks'!Q33</f>
        <v>696320.98</v>
      </c>
      <c r="AD36" s="35">
        <f>+'[2]Fed Elig &amp; Non-Fed Calworks'!S33</f>
        <v>661504.93</v>
      </c>
      <c r="AE36" s="58">
        <f>+'[2]Fed Elig &amp; Non-Fed Calworks'!R33</f>
        <v>34816.05</v>
      </c>
      <c r="AF36" s="58">
        <f t="shared" si="10"/>
        <v>1392641.9600000002</v>
      </c>
      <c r="AH36" s="36">
        <f>+'[2]Fed Elig &amp; Non-Fed Calworks'!V33</f>
        <v>555306.27</v>
      </c>
      <c r="AI36" s="35">
        <f>+'[2]Fed Elig &amp; Non-Fed Calworks'!X33</f>
        <v>525521.4</v>
      </c>
      <c r="AJ36" s="58">
        <f>+'[2]Fed Elig &amp; Non-Fed Calworks'!W33</f>
        <v>29784.87</v>
      </c>
      <c r="AK36" s="58">
        <f t="shared" si="11"/>
        <v>1110612.54</v>
      </c>
      <c r="AM36" s="36">
        <f>+'[2]Fed Elig &amp; Non-Fed Calworks'!AA33</f>
        <v>484614.61</v>
      </c>
      <c r="AN36" s="35">
        <f>+'[2]Fed Elig &amp; Non-Fed Calworks'!AC33</f>
        <v>458342.04</v>
      </c>
      <c r="AO36" s="58">
        <f>+'[2]Fed Elig &amp; Non-Fed Calworks'!AB33</f>
        <v>26272.56</v>
      </c>
      <c r="AP36" s="58">
        <f t="shared" si="12"/>
        <v>969229.21</v>
      </c>
      <c r="AR36" s="36">
        <f>+'[2]Fed Elig &amp; Non-Fed Calworks'!AF33</f>
        <v>565543.28</v>
      </c>
      <c r="AS36" s="35">
        <f>+'[2]Fed Elig &amp; Non-Fed Calworks'!AH33</f>
        <v>535076.6</v>
      </c>
      <c r="AT36" s="58">
        <f>+'[2]Fed Elig &amp; Non-Fed Calworks'!AG33</f>
        <v>30466.66</v>
      </c>
      <c r="AU36" s="58">
        <f t="shared" si="13"/>
        <v>1131086.5399999998</v>
      </c>
      <c r="AW36" s="36">
        <f>+'[2]Fed Elig &amp; Non-Fed Calworks'!AK33</f>
        <v>408575.87</v>
      </c>
      <c r="AX36" s="35">
        <f>+'[2]Fed Elig &amp; Non-Fed Calworks'!AM33</f>
        <v>385987.45</v>
      </c>
      <c r="AY36" s="58">
        <f>+'[2]Fed Elig &amp; Non-Fed Calworks'!AL33</f>
        <v>22588.41</v>
      </c>
      <c r="AZ36" s="58">
        <f t="shared" si="14"/>
        <v>817151.7300000001</v>
      </c>
      <c r="BB36" s="36">
        <f>+'[2]Fed Elig &amp; Non-Fed Calworks'!AP33</f>
        <v>568697.04</v>
      </c>
      <c r="BC36" s="35">
        <f>+'[2]Fed Elig &amp; Non-Fed Calworks'!AR33</f>
        <v>538116.65</v>
      </c>
      <c r="BD36" s="58">
        <f>+'[2]Fed Elig &amp; Non-Fed Calworks'!AQ33</f>
        <v>30580.38</v>
      </c>
      <c r="BE36" s="58">
        <f t="shared" si="15"/>
        <v>1137394.0699999998</v>
      </c>
      <c r="BG36" s="36">
        <f>+'[2]Fed Elig &amp; Non-Fed Calworks'!AU33</f>
        <v>995537.57</v>
      </c>
      <c r="BH36" s="35">
        <f>+'[2]Fed Elig &amp; Non-Fed Calworks'!AW33</f>
        <v>943549.91</v>
      </c>
      <c r="BI36" s="58">
        <f>+'[2]Fed Elig &amp; Non-Fed Calworks'!AV33</f>
        <v>51987.65</v>
      </c>
      <c r="BJ36" s="58">
        <f t="shared" si="16"/>
        <v>1991075.13</v>
      </c>
      <c r="BL36" s="36">
        <f>+'[2]Fed Elig &amp; Non-Fed Calworks'!AZ33</f>
        <v>1066872.02</v>
      </c>
      <c r="BM36" s="35">
        <f>+'[2]Fed Elig &amp; Non-Fed Calworks'!BB33</f>
        <v>1011173.43</v>
      </c>
      <c r="BN36" s="58">
        <f>+'[2]Fed Elig &amp; Non-Fed Calworks'!BA33</f>
        <v>55698.59</v>
      </c>
      <c r="BO36" s="58">
        <f t="shared" si="17"/>
        <v>2133744.04</v>
      </c>
      <c r="BQ36" s="36">
        <f>+'[2]Fed Elig &amp; Non-Fed Calworks'!BE33</f>
        <v>1337850.02</v>
      </c>
      <c r="BR36" s="35">
        <f>+'[2]Fed Elig &amp; Non-Fed Calworks'!BG33</f>
        <v>1268836.65</v>
      </c>
      <c r="BS36" s="58">
        <f>+'[2]Fed Elig &amp; Non-Fed Calworks'!BF33</f>
        <v>69013.35</v>
      </c>
      <c r="BT36" s="58">
        <f t="shared" si="18"/>
        <v>2675700.02</v>
      </c>
    </row>
    <row r="37" spans="1:72" ht="13.5">
      <c r="A37" s="85" t="s">
        <v>31</v>
      </c>
      <c r="C37" s="36">
        <f t="shared" si="0"/>
        <v>1381582.34</v>
      </c>
      <c r="D37" s="35">
        <f t="shared" si="1"/>
        <v>1310067.89</v>
      </c>
      <c r="E37" s="58">
        <f t="shared" si="2"/>
        <v>71514.33</v>
      </c>
      <c r="F37" s="58">
        <f t="shared" si="3"/>
        <v>2763164.56</v>
      </c>
      <c r="H37" s="89">
        <f>+'FY 0708 EXPEND'!G38+'FY 0708 EXPEND'!H38</f>
        <v>2344491.5</v>
      </c>
      <c r="I37" s="90">
        <f t="shared" si="4"/>
        <v>347158.73</v>
      </c>
      <c r="J37" s="88"/>
      <c r="K37" s="89">
        <f t="shared" si="5"/>
        <v>62337</v>
      </c>
      <c r="L37" s="90">
        <f t="shared" si="6"/>
        <v>9177.330000000002</v>
      </c>
      <c r="N37" s="36">
        <f>+'[2]Fed Elig &amp; Non-Fed Calworks'!B34</f>
        <v>157336.78</v>
      </c>
      <c r="O37" s="35">
        <f>+'[2]Fed Elig &amp; Non-Fed Calworks'!D34</f>
        <v>149469.93</v>
      </c>
      <c r="P37" s="58">
        <f>+'[2]Fed Elig &amp; Non-Fed Calworks'!C34</f>
        <v>7866.83</v>
      </c>
      <c r="Q37" s="58">
        <f t="shared" si="7"/>
        <v>314673.54</v>
      </c>
      <c r="S37" s="36">
        <f>+'[2]Fed Elig &amp; Non-Fed Calworks'!G34</f>
        <v>146943.9</v>
      </c>
      <c r="T37" s="35">
        <f>+'[2]Fed Elig &amp; Non-Fed Calworks'!I34</f>
        <v>139596.7</v>
      </c>
      <c r="U37" s="58">
        <f>+'[2]Fed Elig &amp; Non-Fed Calworks'!H34</f>
        <v>7347.2</v>
      </c>
      <c r="V37" s="58">
        <f t="shared" si="8"/>
        <v>293887.8</v>
      </c>
      <c r="X37" s="36">
        <f>+'[2]Fed Elig &amp; Non-Fed Calworks'!L34</f>
        <v>121536.08</v>
      </c>
      <c r="Y37" s="35">
        <f>+'[2]Fed Elig &amp; Non-Fed Calworks'!N34</f>
        <v>115459.27</v>
      </c>
      <c r="Z37" s="58">
        <f>+'[2]Fed Elig &amp; Non-Fed Calworks'!M34</f>
        <v>6076.8</v>
      </c>
      <c r="AA37" s="58">
        <f t="shared" si="9"/>
        <v>243072.15</v>
      </c>
      <c r="AC37" s="36">
        <f>+'[2]Fed Elig &amp; Non-Fed Calworks'!Q34</f>
        <v>88667.46</v>
      </c>
      <c r="AD37" s="35">
        <f>+'[2]Fed Elig &amp; Non-Fed Calworks'!S34</f>
        <v>84234.08</v>
      </c>
      <c r="AE37" s="58">
        <f>+'[2]Fed Elig &amp; Non-Fed Calworks'!R34</f>
        <v>4433.37</v>
      </c>
      <c r="AF37" s="58">
        <f t="shared" si="10"/>
        <v>177334.91</v>
      </c>
      <c r="AH37" s="36">
        <f>+'[2]Fed Elig &amp; Non-Fed Calworks'!V34</f>
        <v>76875.01</v>
      </c>
      <c r="AI37" s="35">
        <f>+'[2]Fed Elig &amp; Non-Fed Calworks'!X34</f>
        <v>72717.69</v>
      </c>
      <c r="AJ37" s="58">
        <f>+'[2]Fed Elig &amp; Non-Fed Calworks'!W34</f>
        <v>4157.3</v>
      </c>
      <c r="AK37" s="58">
        <f t="shared" si="11"/>
        <v>153750</v>
      </c>
      <c r="AM37" s="36">
        <f>+'[2]Fed Elig &amp; Non-Fed Calworks'!AA34</f>
        <v>83250.18</v>
      </c>
      <c r="AN37" s="35">
        <f>+'[2]Fed Elig &amp; Non-Fed Calworks'!AC34</f>
        <v>78810.28</v>
      </c>
      <c r="AO37" s="58">
        <f>+'[2]Fed Elig &amp; Non-Fed Calworks'!AB34</f>
        <v>4439.89</v>
      </c>
      <c r="AP37" s="58">
        <f t="shared" si="12"/>
        <v>166500.35</v>
      </c>
      <c r="AR37" s="36">
        <f>+'[2]Fed Elig &amp; Non-Fed Calworks'!AF34</f>
        <v>81962.66</v>
      </c>
      <c r="AS37" s="35">
        <f>+'[2]Fed Elig &amp; Non-Fed Calworks'!AH34</f>
        <v>77564.11</v>
      </c>
      <c r="AT37" s="58">
        <f>+'[2]Fed Elig &amp; Non-Fed Calworks'!AG34</f>
        <v>4398.53</v>
      </c>
      <c r="AU37" s="58">
        <f t="shared" si="13"/>
        <v>163925.30000000002</v>
      </c>
      <c r="AW37" s="36">
        <f>+'[2]Fed Elig &amp; Non-Fed Calworks'!AK34</f>
        <v>83553.23</v>
      </c>
      <c r="AX37" s="35">
        <f>+'[2]Fed Elig &amp; Non-Fed Calworks'!AM34</f>
        <v>79090.2</v>
      </c>
      <c r="AY37" s="58">
        <f>+'[2]Fed Elig &amp; Non-Fed Calworks'!AL34</f>
        <v>4463.02</v>
      </c>
      <c r="AZ37" s="58">
        <f t="shared" si="14"/>
        <v>167106.44999999998</v>
      </c>
      <c r="BB37" s="36">
        <f>+'[2]Fed Elig &amp; Non-Fed Calworks'!AP34</f>
        <v>83196.29</v>
      </c>
      <c r="BC37" s="35">
        <f>+'[2]Fed Elig &amp; Non-Fed Calworks'!AR34</f>
        <v>78751.97</v>
      </c>
      <c r="BD37" s="58">
        <f>+'[2]Fed Elig &amp; Non-Fed Calworks'!AQ34</f>
        <v>4444.32</v>
      </c>
      <c r="BE37" s="58">
        <f t="shared" si="15"/>
        <v>166392.58000000002</v>
      </c>
      <c r="BG37" s="36">
        <f>+'[2]Fed Elig &amp; Non-Fed Calworks'!AU34</f>
        <v>153046.64</v>
      </c>
      <c r="BH37" s="35">
        <f>+'[2]Fed Elig &amp; Non-Fed Calworks'!AW34</f>
        <v>145093.59</v>
      </c>
      <c r="BI37" s="58">
        <f>+'[2]Fed Elig &amp; Non-Fed Calworks'!AV34</f>
        <v>7953.04</v>
      </c>
      <c r="BJ37" s="58">
        <f t="shared" si="16"/>
        <v>306093.26999999996</v>
      </c>
      <c r="BL37" s="36">
        <f>+'[2]Fed Elig &amp; Non-Fed Calworks'!AZ34</f>
        <v>130476.79</v>
      </c>
      <c r="BM37" s="35">
        <f>+'[2]Fed Elig &amp; Non-Fed Calworks'!BB34</f>
        <v>123616.9</v>
      </c>
      <c r="BN37" s="58">
        <f>+'[2]Fed Elig &amp; Non-Fed Calworks'!BA34</f>
        <v>6859.88</v>
      </c>
      <c r="BO37" s="58">
        <f t="shared" si="17"/>
        <v>260953.57</v>
      </c>
      <c r="BQ37" s="36">
        <f>+'[2]Fed Elig &amp; Non-Fed Calworks'!BE34</f>
        <v>174737.32</v>
      </c>
      <c r="BR37" s="35">
        <f>+'[2]Fed Elig &amp; Non-Fed Calworks'!BG34</f>
        <v>165663.17</v>
      </c>
      <c r="BS37" s="58">
        <f>+'[2]Fed Elig &amp; Non-Fed Calworks'!BF34</f>
        <v>9074.15</v>
      </c>
      <c r="BT37" s="58">
        <f t="shared" si="18"/>
        <v>349474.64</v>
      </c>
    </row>
    <row r="38" spans="1:72" ht="13.5">
      <c r="A38" s="85" t="s">
        <v>32</v>
      </c>
      <c r="C38" s="36">
        <f t="shared" si="0"/>
        <v>202087.89</v>
      </c>
      <c r="D38" s="35">
        <f t="shared" si="1"/>
        <v>191638.78</v>
      </c>
      <c r="E38" s="58">
        <f t="shared" si="2"/>
        <v>10448.98</v>
      </c>
      <c r="F38" s="58">
        <f t="shared" si="3"/>
        <v>404175.65</v>
      </c>
      <c r="H38" s="89">
        <f>+'FY 0708 EXPEND'!G39+'FY 0708 EXPEND'!H39</f>
        <v>396103.12</v>
      </c>
      <c r="I38" s="90">
        <f t="shared" si="4"/>
        <v>-2376.4499999999534</v>
      </c>
      <c r="J38" s="88"/>
      <c r="K38" s="89">
        <f t="shared" si="5"/>
        <v>10532</v>
      </c>
      <c r="L38" s="90">
        <f t="shared" si="6"/>
        <v>-83.02000000000044</v>
      </c>
      <c r="N38" s="36">
        <f>+'[2]Fed Elig &amp; Non-Fed Calworks'!B35</f>
        <v>20960.66</v>
      </c>
      <c r="O38" s="35">
        <f>+'[2]Fed Elig &amp; Non-Fed Calworks'!D35</f>
        <v>19912.62</v>
      </c>
      <c r="P38" s="58">
        <f>+'[2]Fed Elig &amp; Non-Fed Calworks'!C35</f>
        <v>1048.03</v>
      </c>
      <c r="Q38" s="58">
        <f t="shared" si="7"/>
        <v>41921.31</v>
      </c>
      <c r="S38" s="36">
        <f>+'[2]Fed Elig &amp; Non-Fed Calworks'!G35</f>
        <v>19357.56</v>
      </c>
      <c r="T38" s="35">
        <f>+'[2]Fed Elig &amp; Non-Fed Calworks'!I35</f>
        <v>18389.66</v>
      </c>
      <c r="U38" s="58">
        <f>+'[2]Fed Elig &amp; Non-Fed Calworks'!H35</f>
        <v>967.88</v>
      </c>
      <c r="V38" s="58">
        <f t="shared" si="8"/>
        <v>38715.1</v>
      </c>
      <c r="X38" s="36">
        <f>+'[2]Fed Elig &amp; Non-Fed Calworks'!L35</f>
        <v>19233.81</v>
      </c>
      <c r="Y38" s="35">
        <f>+'[2]Fed Elig &amp; Non-Fed Calworks'!N35</f>
        <v>18272.12</v>
      </c>
      <c r="Z38" s="58">
        <f>+'[2]Fed Elig &amp; Non-Fed Calworks'!M35</f>
        <v>961.69</v>
      </c>
      <c r="AA38" s="58">
        <f t="shared" si="9"/>
        <v>38467.62</v>
      </c>
      <c r="AC38" s="36">
        <f>+'[2]Fed Elig &amp; Non-Fed Calworks'!Q35</f>
        <v>13594.23</v>
      </c>
      <c r="AD38" s="35">
        <f>+'[2]Fed Elig &amp; Non-Fed Calworks'!S35</f>
        <v>12914.5</v>
      </c>
      <c r="AE38" s="58">
        <f>+'[2]Fed Elig &amp; Non-Fed Calworks'!R35</f>
        <v>679.71</v>
      </c>
      <c r="AF38" s="58">
        <f t="shared" si="10"/>
        <v>27188.44</v>
      </c>
      <c r="AH38" s="36">
        <f>+'[2]Fed Elig &amp; Non-Fed Calworks'!V35</f>
        <v>12290.63</v>
      </c>
      <c r="AI38" s="35">
        <f>+'[2]Fed Elig &amp; Non-Fed Calworks'!X35</f>
        <v>11638.13</v>
      </c>
      <c r="AJ38" s="58">
        <f>+'[2]Fed Elig &amp; Non-Fed Calworks'!W35</f>
        <v>652.5</v>
      </c>
      <c r="AK38" s="58">
        <f t="shared" si="11"/>
        <v>24581.26</v>
      </c>
      <c r="AM38" s="36">
        <f>+'[2]Fed Elig &amp; Non-Fed Calworks'!AA35</f>
        <v>13027.93</v>
      </c>
      <c r="AN38" s="35">
        <f>+'[2]Fed Elig &amp; Non-Fed Calworks'!AC35</f>
        <v>12344.74</v>
      </c>
      <c r="AO38" s="58">
        <f>+'[2]Fed Elig &amp; Non-Fed Calworks'!AB35</f>
        <v>683.17</v>
      </c>
      <c r="AP38" s="58">
        <f t="shared" si="12"/>
        <v>26055.839999999997</v>
      </c>
      <c r="AR38" s="36">
        <f>+'[2]Fed Elig &amp; Non-Fed Calworks'!AF35</f>
        <v>13705.81</v>
      </c>
      <c r="AS38" s="35">
        <f>+'[2]Fed Elig &amp; Non-Fed Calworks'!AH35</f>
        <v>12981.98</v>
      </c>
      <c r="AT38" s="58">
        <f>+'[2]Fed Elig &amp; Non-Fed Calworks'!AG35</f>
        <v>723.83</v>
      </c>
      <c r="AU38" s="58">
        <f t="shared" si="13"/>
        <v>27411.620000000003</v>
      </c>
      <c r="AW38" s="36">
        <f>+'[2]Fed Elig &amp; Non-Fed Calworks'!AK35</f>
        <v>9343.66</v>
      </c>
      <c r="AX38" s="35">
        <f>+'[2]Fed Elig &amp; Non-Fed Calworks'!AM35</f>
        <v>8835.38</v>
      </c>
      <c r="AY38" s="58">
        <f>+'[2]Fed Elig &amp; Non-Fed Calworks'!AL35</f>
        <v>508.27</v>
      </c>
      <c r="AZ38" s="58">
        <f t="shared" si="14"/>
        <v>18687.31</v>
      </c>
      <c r="BB38" s="36">
        <f>+'[2]Fed Elig &amp; Non-Fed Calworks'!AP35</f>
        <v>13116.45</v>
      </c>
      <c r="BC38" s="35">
        <f>+'[2]Fed Elig &amp; Non-Fed Calworks'!AR35</f>
        <v>12414.12</v>
      </c>
      <c r="BD38" s="58">
        <f>+'[2]Fed Elig &amp; Non-Fed Calworks'!AQ35</f>
        <v>702.32</v>
      </c>
      <c r="BE38" s="58">
        <f t="shared" si="15"/>
        <v>26232.89</v>
      </c>
      <c r="BG38" s="36">
        <f>+'[2]Fed Elig &amp; Non-Fed Calworks'!AU35</f>
        <v>24563</v>
      </c>
      <c r="BH38" s="35">
        <f>+'[2]Fed Elig &amp; Non-Fed Calworks'!AW35</f>
        <v>23290.74</v>
      </c>
      <c r="BI38" s="58">
        <f>+'[2]Fed Elig &amp; Non-Fed Calworks'!AV35</f>
        <v>1272.25</v>
      </c>
      <c r="BJ38" s="58">
        <f t="shared" si="16"/>
        <v>49125.990000000005</v>
      </c>
      <c r="BL38" s="36">
        <f>+'[2]Fed Elig &amp; Non-Fed Calworks'!AZ35</f>
        <v>19331.65</v>
      </c>
      <c r="BM38" s="35">
        <f>+'[2]Fed Elig &amp; Non-Fed Calworks'!BB35</f>
        <v>18313.14</v>
      </c>
      <c r="BN38" s="58">
        <f>+'[2]Fed Elig &amp; Non-Fed Calworks'!BA35</f>
        <v>1018.49</v>
      </c>
      <c r="BO38" s="58">
        <f t="shared" si="17"/>
        <v>38663.28</v>
      </c>
      <c r="BQ38" s="36">
        <f>+'[2]Fed Elig &amp; Non-Fed Calworks'!BE35</f>
        <v>23562.5</v>
      </c>
      <c r="BR38" s="35">
        <f>+'[2]Fed Elig &amp; Non-Fed Calworks'!BG35</f>
        <v>22331.65</v>
      </c>
      <c r="BS38" s="58">
        <f>+'[2]Fed Elig &amp; Non-Fed Calworks'!BF35</f>
        <v>1230.84</v>
      </c>
      <c r="BT38" s="58">
        <f t="shared" si="18"/>
        <v>47124.99</v>
      </c>
    </row>
    <row r="39" spans="1:72" ht="13.5">
      <c r="A39" s="85" t="s">
        <v>33</v>
      </c>
      <c r="C39" s="36">
        <f t="shared" si="0"/>
        <v>13311166.899999999</v>
      </c>
      <c r="D39" s="35">
        <f t="shared" si="1"/>
        <v>12624644.29</v>
      </c>
      <c r="E39" s="58">
        <f t="shared" si="2"/>
        <v>686522.49</v>
      </c>
      <c r="F39" s="58">
        <f t="shared" si="3"/>
        <v>26622333.679999996</v>
      </c>
      <c r="H39" s="89">
        <f>+'FY 0708 EXPEND'!G40+'FY 0708 EXPEND'!H40</f>
        <v>22826003.110000003</v>
      </c>
      <c r="I39" s="90">
        <f t="shared" si="4"/>
        <v>3109808.0799999945</v>
      </c>
      <c r="J39" s="88"/>
      <c r="K39" s="89">
        <f t="shared" si="5"/>
        <v>606913</v>
      </c>
      <c r="L39" s="90">
        <f t="shared" si="6"/>
        <v>79609.48999999999</v>
      </c>
      <c r="N39" s="36">
        <f>+'[2]Fed Elig &amp; Non-Fed Calworks'!B36</f>
        <v>1727415.92</v>
      </c>
      <c r="O39" s="35">
        <f>+'[2]Fed Elig &amp; Non-Fed Calworks'!D36</f>
        <v>1641045.12</v>
      </c>
      <c r="P39" s="58">
        <f>+'[2]Fed Elig &amp; Non-Fed Calworks'!C36</f>
        <v>86370.8</v>
      </c>
      <c r="Q39" s="58">
        <f t="shared" si="7"/>
        <v>3454831.84</v>
      </c>
      <c r="S39" s="36">
        <f>+'[2]Fed Elig &amp; Non-Fed Calworks'!G36</f>
        <v>1416497.86</v>
      </c>
      <c r="T39" s="35">
        <f>+'[2]Fed Elig &amp; Non-Fed Calworks'!I36</f>
        <v>1345672.96</v>
      </c>
      <c r="U39" s="58">
        <f>+'[2]Fed Elig &amp; Non-Fed Calworks'!H36</f>
        <v>70824.89</v>
      </c>
      <c r="V39" s="58">
        <f t="shared" si="8"/>
        <v>2832995.7100000004</v>
      </c>
      <c r="X39" s="36">
        <f>+'[2]Fed Elig &amp; Non-Fed Calworks'!L36</f>
        <v>1210977.29</v>
      </c>
      <c r="Y39" s="35">
        <f>+'[2]Fed Elig &amp; Non-Fed Calworks'!N36</f>
        <v>1150428.43</v>
      </c>
      <c r="Z39" s="58">
        <f>+'[2]Fed Elig &amp; Non-Fed Calworks'!M36</f>
        <v>60548.86</v>
      </c>
      <c r="AA39" s="58">
        <f t="shared" si="9"/>
        <v>2421954.5799999996</v>
      </c>
      <c r="AC39" s="36">
        <f>+'[2]Fed Elig &amp; Non-Fed Calworks'!Q36</f>
        <v>897523.39</v>
      </c>
      <c r="AD39" s="35">
        <f>+'[2]Fed Elig &amp; Non-Fed Calworks'!S36</f>
        <v>852647.22</v>
      </c>
      <c r="AE39" s="58">
        <f>+'[2]Fed Elig &amp; Non-Fed Calworks'!R36</f>
        <v>44876.16</v>
      </c>
      <c r="AF39" s="58">
        <f t="shared" si="10"/>
        <v>1795046.7699999998</v>
      </c>
      <c r="AH39" s="36">
        <f>+'[2]Fed Elig &amp; Non-Fed Calworks'!V36</f>
        <v>810867.05</v>
      </c>
      <c r="AI39" s="35">
        <f>+'[2]Fed Elig &amp; Non-Fed Calworks'!X36</f>
        <v>767807.22</v>
      </c>
      <c r="AJ39" s="58">
        <f>+'[2]Fed Elig &amp; Non-Fed Calworks'!W36</f>
        <v>43059.82</v>
      </c>
      <c r="AK39" s="58">
        <f t="shared" si="11"/>
        <v>1621734.09</v>
      </c>
      <c r="AM39" s="36">
        <f>+'[2]Fed Elig &amp; Non-Fed Calworks'!AA36</f>
        <v>662445.78</v>
      </c>
      <c r="AN39" s="35">
        <f>+'[2]Fed Elig &amp; Non-Fed Calworks'!AC36</f>
        <v>626909.13</v>
      </c>
      <c r="AO39" s="58">
        <f>+'[2]Fed Elig &amp; Non-Fed Calworks'!AB36</f>
        <v>35536.64</v>
      </c>
      <c r="AP39" s="58">
        <f t="shared" si="12"/>
        <v>1324891.55</v>
      </c>
      <c r="AR39" s="36">
        <f>+'[2]Fed Elig &amp; Non-Fed Calworks'!AF36</f>
        <v>815690.75</v>
      </c>
      <c r="AS39" s="35">
        <f>+'[2]Fed Elig &amp; Non-Fed Calworks'!AH36</f>
        <v>772255.8</v>
      </c>
      <c r="AT39" s="58">
        <f>+'[2]Fed Elig &amp; Non-Fed Calworks'!AG36</f>
        <v>43434.94</v>
      </c>
      <c r="AU39" s="58">
        <f t="shared" si="13"/>
        <v>1631381.49</v>
      </c>
      <c r="AW39" s="36">
        <f>+'[2]Fed Elig &amp; Non-Fed Calworks'!AK36</f>
        <v>686369.4</v>
      </c>
      <c r="AX39" s="35">
        <f>+'[2]Fed Elig &amp; Non-Fed Calworks'!AM36</f>
        <v>649442.75</v>
      </c>
      <c r="AY39" s="58">
        <f>+'[2]Fed Elig &amp; Non-Fed Calworks'!AL36</f>
        <v>36926.64</v>
      </c>
      <c r="AZ39" s="58">
        <f t="shared" si="14"/>
        <v>1372738.7899999998</v>
      </c>
      <c r="BB39" s="36">
        <f>+'[2]Fed Elig &amp; Non-Fed Calworks'!AP36</f>
        <v>719426.41</v>
      </c>
      <c r="BC39" s="35">
        <f>+'[2]Fed Elig &amp; Non-Fed Calworks'!AR36</f>
        <v>680930.74</v>
      </c>
      <c r="BD39" s="58">
        <f>+'[2]Fed Elig &amp; Non-Fed Calworks'!AQ36</f>
        <v>38495.66</v>
      </c>
      <c r="BE39" s="58">
        <f t="shared" si="15"/>
        <v>1438852.8099999998</v>
      </c>
      <c r="BG39" s="36">
        <f>+'[2]Fed Elig &amp; Non-Fed Calworks'!AU36</f>
        <v>1404260.71</v>
      </c>
      <c r="BH39" s="35">
        <f>+'[2]Fed Elig &amp; Non-Fed Calworks'!AW36</f>
        <v>1331430.3</v>
      </c>
      <c r="BI39" s="58">
        <f>+'[2]Fed Elig &amp; Non-Fed Calworks'!AV36</f>
        <v>72830.4</v>
      </c>
      <c r="BJ39" s="58">
        <f t="shared" si="16"/>
        <v>2808521.4099999997</v>
      </c>
      <c r="BL39" s="36">
        <f>+'[2]Fed Elig &amp; Non-Fed Calworks'!AZ36</f>
        <v>1331849.04</v>
      </c>
      <c r="BM39" s="35">
        <f>+'[2]Fed Elig &amp; Non-Fed Calworks'!BB36</f>
        <v>1262359.44</v>
      </c>
      <c r="BN39" s="58">
        <f>+'[2]Fed Elig &amp; Non-Fed Calworks'!BA36</f>
        <v>69489.58</v>
      </c>
      <c r="BO39" s="58">
        <f t="shared" si="17"/>
        <v>2663698.06</v>
      </c>
      <c r="BQ39" s="36">
        <f>+'[2]Fed Elig &amp; Non-Fed Calworks'!BE36</f>
        <v>1627843.3</v>
      </c>
      <c r="BR39" s="35">
        <f>+'[2]Fed Elig &amp; Non-Fed Calworks'!BG36</f>
        <v>1543715.18</v>
      </c>
      <c r="BS39" s="58">
        <f>+'[2]Fed Elig &amp; Non-Fed Calworks'!BF36</f>
        <v>84128.1</v>
      </c>
      <c r="BT39" s="58">
        <f t="shared" si="18"/>
        <v>3255686.58</v>
      </c>
    </row>
    <row r="40" spans="1:72" ht="13.5">
      <c r="A40" s="85" t="s">
        <v>34</v>
      </c>
      <c r="C40" s="36">
        <f t="shared" si="0"/>
        <v>11963905.340000002</v>
      </c>
      <c r="D40" s="35">
        <f t="shared" si="1"/>
        <v>11342814.080000002</v>
      </c>
      <c r="E40" s="58">
        <f t="shared" si="2"/>
        <v>621091.1399999999</v>
      </c>
      <c r="F40" s="58">
        <f t="shared" si="3"/>
        <v>23927810.560000002</v>
      </c>
      <c r="H40" s="89">
        <f>+'FY 0708 EXPEND'!G41+'FY 0708 EXPEND'!H41</f>
        <v>20344342.86</v>
      </c>
      <c r="I40" s="90">
        <f t="shared" si="4"/>
        <v>2962376.5600000024</v>
      </c>
      <c r="J40" s="88"/>
      <c r="K40" s="89">
        <f t="shared" si="5"/>
        <v>540929</v>
      </c>
      <c r="L40" s="90">
        <f t="shared" si="6"/>
        <v>80162.1399999999</v>
      </c>
      <c r="N40" s="36">
        <f>+'[2]Fed Elig &amp; Non-Fed Calworks'!B37</f>
        <v>1445682.3</v>
      </c>
      <c r="O40" s="35">
        <f>+'[2]Fed Elig &amp; Non-Fed Calworks'!D37</f>
        <v>1373398.18</v>
      </c>
      <c r="P40" s="58">
        <f>+'[2]Fed Elig &amp; Non-Fed Calworks'!C37</f>
        <v>72284.11</v>
      </c>
      <c r="Q40" s="58">
        <f t="shared" si="7"/>
        <v>2891364.59</v>
      </c>
      <c r="S40" s="36">
        <f>+'[2]Fed Elig &amp; Non-Fed Calworks'!G37</f>
        <v>1313790.42</v>
      </c>
      <c r="T40" s="35">
        <f>+'[2]Fed Elig &amp; Non-Fed Calworks'!I37</f>
        <v>1248100.9</v>
      </c>
      <c r="U40" s="58">
        <f>+'[2]Fed Elig &amp; Non-Fed Calworks'!H37</f>
        <v>65689.52</v>
      </c>
      <c r="V40" s="58">
        <f t="shared" si="8"/>
        <v>2627580.84</v>
      </c>
      <c r="X40" s="36">
        <f>+'[2]Fed Elig &amp; Non-Fed Calworks'!L37</f>
        <v>1101045.41</v>
      </c>
      <c r="Y40" s="35">
        <f>+'[2]Fed Elig &amp; Non-Fed Calworks'!N37</f>
        <v>1045993.13</v>
      </c>
      <c r="Z40" s="58">
        <f>+'[2]Fed Elig &amp; Non-Fed Calworks'!M37</f>
        <v>55052.27</v>
      </c>
      <c r="AA40" s="58">
        <f t="shared" si="9"/>
        <v>2202090.81</v>
      </c>
      <c r="AC40" s="36">
        <f>+'[2]Fed Elig &amp; Non-Fed Calworks'!Q37</f>
        <v>774216.25</v>
      </c>
      <c r="AD40" s="35">
        <f>+'[2]Fed Elig &amp; Non-Fed Calworks'!S37</f>
        <v>735505.42</v>
      </c>
      <c r="AE40" s="58">
        <f>+'[2]Fed Elig &amp; Non-Fed Calworks'!R37</f>
        <v>38710.81</v>
      </c>
      <c r="AF40" s="58">
        <f t="shared" si="10"/>
        <v>1548432.48</v>
      </c>
      <c r="AH40" s="36">
        <f>+'[2]Fed Elig &amp; Non-Fed Calworks'!V37</f>
        <v>700354.91</v>
      </c>
      <c r="AI40" s="35">
        <f>+'[2]Fed Elig &amp; Non-Fed Calworks'!X37</f>
        <v>662502.49</v>
      </c>
      <c r="AJ40" s="58">
        <f>+'[2]Fed Elig &amp; Non-Fed Calworks'!W37</f>
        <v>37852.42</v>
      </c>
      <c r="AK40" s="58">
        <f t="shared" si="11"/>
        <v>1400709.8199999998</v>
      </c>
      <c r="AM40" s="36">
        <f>+'[2]Fed Elig &amp; Non-Fed Calworks'!AA37</f>
        <v>585654.77</v>
      </c>
      <c r="AN40" s="35">
        <f>+'[2]Fed Elig &amp; Non-Fed Calworks'!AC37</f>
        <v>553680.11</v>
      </c>
      <c r="AO40" s="58">
        <f>+'[2]Fed Elig &amp; Non-Fed Calworks'!AB37</f>
        <v>31974.65</v>
      </c>
      <c r="AP40" s="58">
        <f t="shared" si="12"/>
        <v>1171309.5299999998</v>
      </c>
      <c r="AR40" s="36">
        <f>+'[2]Fed Elig &amp; Non-Fed Calworks'!AF37</f>
        <v>758178.14</v>
      </c>
      <c r="AS40" s="35">
        <f>+'[2]Fed Elig &amp; Non-Fed Calworks'!AH37</f>
        <v>717393.82</v>
      </c>
      <c r="AT40" s="58">
        <f>+'[2]Fed Elig &amp; Non-Fed Calworks'!AG37</f>
        <v>40784.3</v>
      </c>
      <c r="AU40" s="58">
        <f t="shared" si="13"/>
        <v>1516356.26</v>
      </c>
      <c r="AW40" s="36">
        <f>+'[2]Fed Elig &amp; Non-Fed Calworks'!AK37</f>
        <v>614605.17</v>
      </c>
      <c r="AX40" s="35">
        <f>+'[2]Fed Elig &amp; Non-Fed Calworks'!AM37</f>
        <v>581040.42</v>
      </c>
      <c r="AY40" s="58">
        <f>+'[2]Fed Elig &amp; Non-Fed Calworks'!AL37</f>
        <v>33564.75</v>
      </c>
      <c r="AZ40" s="58">
        <f t="shared" si="14"/>
        <v>1229210.34</v>
      </c>
      <c r="BB40" s="36">
        <f>+'[2]Fed Elig &amp; Non-Fed Calworks'!AP37</f>
        <v>677676.19</v>
      </c>
      <c r="BC40" s="35">
        <f>+'[2]Fed Elig &amp; Non-Fed Calworks'!AR37</f>
        <v>640952.83</v>
      </c>
      <c r="BD40" s="58">
        <f>+'[2]Fed Elig &amp; Non-Fed Calworks'!AQ37</f>
        <v>36723.35</v>
      </c>
      <c r="BE40" s="58">
        <f t="shared" si="15"/>
        <v>1355352.37</v>
      </c>
      <c r="BG40" s="36">
        <f>+'[2]Fed Elig &amp; Non-Fed Calworks'!AU37</f>
        <v>1377522.48</v>
      </c>
      <c r="BH40" s="35">
        <f>+'[2]Fed Elig &amp; Non-Fed Calworks'!AW37</f>
        <v>1305798.66</v>
      </c>
      <c r="BI40" s="58">
        <f>+'[2]Fed Elig &amp; Non-Fed Calworks'!AV37</f>
        <v>71723.8</v>
      </c>
      <c r="BJ40" s="58">
        <f t="shared" si="16"/>
        <v>2755044.9399999995</v>
      </c>
      <c r="BL40" s="36">
        <f>+'[2]Fed Elig &amp; Non-Fed Calworks'!AZ37</f>
        <v>1214169.33</v>
      </c>
      <c r="BM40" s="35">
        <f>+'[2]Fed Elig &amp; Non-Fed Calworks'!BB37</f>
        <v>1150423.72</v>
      </c>
      <c r="BN40" s="58">
        <f>+'[2]Fed Elig &amp; Non-Fed Calworks'!BA37</f>
        <v>63745.6</v>
      </c>
      <c r="BO40" s="58">
        <f t="shared" si="17"/>
        <v>2428338.65</v>
      </c>
      <c r="BQ40" s="36">
        <f>+'[2]Fed Elig &amp; Non-Fed Calworks'!BE37</f>
        <v>1401009.97</v>
      </c>
      <c r="BR40" s="35">
        <f>+'[2]Fed Elig &amp; Non-Fed Calworks'!BG37</f>
        <v>1328024.4</v>
      </c>
      <c r="BS40" s="58">
        <f>+'[2]Fed Elig &amp; Non-Fed Calworks'!BF37</f>
        <v>72985.56</v>
      </c>
      <c r="BT40" s="58">
        <f t="shared" si="18"/>
        <v>2802019.93</v>
      </c>
    </row>
    <row r="41" spans="1:72" ht="13.5">
      <c r="A41" s="85" t="s">
        <v>35</v>
      </c>
      <c r="C41" s="36">
        <f t="shared" si="0"/>
        <v>546123.34</v>
      </c>
      <c r="D41" s="35">
        <f t="shared" si="1"/>
        <v>517760.78</v>
      </c>
      <c r="E41" s="58">
        <f t="shared" si="2"/>
        <v>28362.43</v>
      </c>
      <c r="F41" s="58">
        <f t="shared" si="3"/>
        <v>1092246.55</v>
      </c>
      <c r="H41" s="89">
        <f>+'FY 0708 EXPEND'!G42+'FY 0708 EXPEND'!H42</f>
        <v>806269.51</v>
      </c>
      <c r="I41" s="90">
        <f t="shared" si="4"/>
        <v>257614.6100000001</v>
      </c>
      <c r="J41" s="88"/>
      <c r="K41" s="89">
        <f t="shared" si="5"/>
        <v>21438</v>
      </c>
      <c r="L41" s="90">
        <f t="shared" si="6"/>
        <v>6924.43</v>
      </c>
      <c r="N41" s="36">
        <f>+'[2]Fed Elig &amp; Non-Fed Calworks'!B38</f>
        <v>68665.12</v>
      </c>
      <c r="O41" s="35">
        <f>+'[2]Fed Elig &amp; Non-Fed Calworks'!D38</f>
        <v>65231.85</v>
      </c>
      <c r="P41" s="58">
        <f>+'[2]Fed Elig &amp; Non-Fed Calworks'!C38</f>
        <v>3433.26</v>
      </c>
      <c r="Q41" s="58">
        <f t="shared" si="7"/>
        <v>137330.23</v>
      </c>
      <c r="S41" s="36">
        <f>+'[2]Fed Elig &amp; Non-Fed Calworks'!G38</f>
        <v>57395.87</v>
      </c>
      <c r="T41" s="35">
        <f>+'[2]Fed Elig &amp; Non-Fed Calworks'!I38</f>
        <v>54526.06</v>
      </c>
      <c r="U41" s="58">
        <f>+'[2]Fed Elig &amp; Non-Fed Calworks'!H38</f>
        <v>2869.79</v>
      </c>
      <c r="V41" s="58">
        <f t="shared" si="8"/>
        <v>114791.71999999999</v>
      </c>
      <c r="X41" s="36">
        <f>+'[2]Fed Elig &amp; Non-Fed Calworks'!L38</f>
        <v>44063.65</v>
      </c>
      <c r="Y41" s="35">
        <f>+'[2]Fed Elig &amp; Non-Fed Calworks'!N38</f>
        <v>41860.46</v>
      </c>
      <c r="Z41" s="58">
        <f>+'[2]Fed Elig &amp; Non-Fed Calworks'!M38</f>
        <v>2203.18</v>
      </c>
      <c r="AA41" s="58">
        <f t="shared" si="9"/>
        <v>88127.29</v>
      </c>
      <c r="AC41" s="36">
        <f>+'[2]Fed Elig &amp; Non-Fed Calworks'!Q38</f>
        <v>38867.25</v>
      </c>
      <c r="AD41" s="35">
        <f>+'[2]Fed Elig &amp; Non-Fed Calworks'!S38</f>
        <v>36923.88</v>
      </c>
      <c r="AE41" s="58">
        <f>+'[2]Fed Elig &amp; Non-Fed Calworks'!R38</f>
        <v>1943.36</v>
      </c>
      <c r="AF41" s="58">
        <f t="shared" si="10"/>
        <v>77734.49</v>
      </c>
      <c r="AH41" s="36">
        <f>+'[2]Fed Elig &amp; Non-Fed Calworks'!V38</f>
        <v>41271.36</v>
      </c>
      <c r="AI41" s="35">
        <f>+'[2]Fed Elig &amp; Non-Fed Calworks'!X38</f>
        <v>39063.78</v>
      </c>
      <c r="AJ41" s="58">
        <f>+'[2]Fed Elig &amp; Non-Fed Calworks'!W38</f>
        <v>2207.58</v>
      </c>
      <c r="AK41" s="58">
        <f t="shared" si="11"/>
        <v>82542.72</v>
      </c>
      <c r="AM41" s="36">
        <f>+'[2]Fed Elig &amp; Non-Fed Calworks'!AA38</f>
        <v>25159.43</v>
      </c>
      <c r="AN41" s="35">
        <f>+'[2]Fed Elig &amp; Non-Fed Calworks'!AC38</f>
        <v>23778.26</v>
      </c>
      <c r="AO41" s="58">
        <f>+'[2]Fed Elig &amp; Non-Fed Calworks'!AB38</f>
        <v>1381.17</v>
      </c>
      <c r="AP41" s="58">
        <f t="shared" si="12"/>
        <v>50318.86</v>
      </c>
      <c r="AR41" s="36">
        <f>+'[2]Fed Elig &amp; Non-Fed Calworks'!AF38</f>
        <v>42424.61</v>
      </c>
      <c r="AS41" s="35">
        <f>+'[2]Fed Elig &amp; Non-Fed Calworks'!AH38</f>
        <v>40171.99</v>
      </c>
      <c r="AT41" s="58">
        <f>+'[2]Fed Elig &amp; Non-Fed Calworks'!AG38</f>
        <v>2252.61</v>
      </c>
      <c r="AU41" s="58">
        <f t="shared" si="13"/>
        <v>84849.21</v>
      </c>
      <c r="AW41" s="36">
        <f>+'[2]Fed Elig &amp; Non-Fed Calworks'!AK38</f>
        <v>23447.53</v>
      </c>
      <c r="AX41" s="35">
        <f>+'[2]Fed Elig &amp; Non-Fed Calworks'!AM38</f>
        <v>22145.12</v>
      </c>
      <c r="AY41" s="58">
        <f>+'[2]Fed Elig &amp; Non-Fed Calworks'!AL38</f>
        <v>1302.39</v>
      </c>
      <c r="AZ41" s="58">
        <f t="shared" si="14"/>
        <v>46895.03999999999</v>
      </c>
      <c r="BB41" s="36">
        <f>+'[2]Fed Elig &amp; Non-Fed Calworks'!AP38</f>
        <v>23474.74</v>
      </c>
      <c r="BC41" s="35">
        <f>+'[2]Fed Elig &amp; Non-Fed Calworks'!AR38</f>
        <v>22172.43</v>
      </c>
      <c r="BD41" s="58">
        <f>+'[2]Fed Elig &amp; Non-Fed Calworks'!AQ38</f>
        <v>1302.3</v>
      </c>
      <c r="BE41" s="58">
        <f t="shared" si="15"/>
        <v>46949.47</v>
      </c>
      <c r="BG41" s="36">
        <f>+'[2]Fed Elig &amp; Non-Fed Calworks'!AU38</f>
        <v>54963.1</v>
      </c>
      <c r="BH41" s="35">
        <f>+'[2]Fed Elig &amp; Non-Fed Calworks'!AW38</f>
        <v>52087.21</v>
      </c>
      <c r="BI41" s="58">
        <f>+'[2]Fed Elig &amp; Non-Fed Calworks'!AV38</f>
        <v>2875.88</v>
      </c>
      <c r="BJ41" s="58">
        <f t="shared" si="16"/>
        <v>109926.19</v>
      </c>
      <c r="BL41" s="36">
        <f>+'[2]Fed Elig &amp; Non-Fed Calworks'!AZ38</f>
        <v>63955.91</v>
      </c>
      <c r="BM41" s="35">
        <f>+'[2]Fed Elig &amp; Non-Fed Calworks'!BB38</f>
        <v>60622.77</v>
      </c>
      <c r="BN41" s="58">
        <f>+'[2]Fed Elig &amp; Non-Fed Calworks'!BA38</f>
        <v>3333.12</v>
      </c>
      <c r="BO41" s="58">
        <f t="shared" si="17"/>
        <v>127911.79999999999</v>
      </c>
      <c r="BQ41" s="36">
        <f>+'[2]Fed Elig &amp; Non-Fed Calworks'!BE38</f>
        <v>62434.77</v>
      </c>
      <c r="BR41" s="35">
        <f>+'[2]Fed Elig &amp; Non-Fed Calworks'!BG38</f>
        <v>59176.97</v>
      </c>
      <c r="BS41" s="58">
        <f>+'[2]Fed Elig &amp; Non-Fed Calworks'!BF38</f>
        <v>3257.79</v>
      </c>
      <c r="BT41" s="58">
        <f t="shared" si="18"/>
        <v>124869.52999999998</v>
      </c>
    </row>
    <row r="42" spans="1:72" ht="13.5">
      <c r="A42" s="85" t="s">
        <v>36</v>
      </c>
      <c r="C42" s="36">
        <f t="shared" si="0"/>
        <v>15469205.75</v>
      </c>
      <c r="D42" s="35">
        <f t="shared" si="1"/>
        <v>14665789.680000002</v>
      </c>
      <c r="E42" s="58">
        <f t="shared" si="2"/>
        <v>803415.94</v>
      </c>
      <c r="F42" s="58">
        <f t="shared" si="3"/>
        <v>30938411.37</v>
      </c>
      <c r="H42" s="89">
        <f>+'FY 0708 EXPEND'!G43+'FY 0708 EXPEND'!H43</f>
        <v>26891710.44</v>
      </c>
      <c r="I42" s="90">
        <f t="shared" si="4"/>
        <v>3243284.9899999984</v>
      </c>
      <c r="J42" s="88"/>
      <c r="K42" s="89">
        <f t="shared" si="5"/>
        <v>715014</v>
      </c>
      <c r="L42" s="90">
        <f t="shared" si="6"/>
        <v>88401.93999999994</v>
      </c>
      <c r="N42" s="36">
        <f>+'[2]Fed Elig &amp; Non-Fed Calworks'!B39</f>
        <v>1890192.26</v>
      </c>
      <c r="O42" s="35">
        <f>+'[2]Fed Elig &amp; Non-Fed Calworks'!D39</f>
        <v>1795682.62</v>
      </c>
      <c r="P42" s="58">
        <f>+'[2]Fed Elig &amp; Non-Fed Calworks'!C39</f>
        <v>94509.62</v>
      </c>
      <c r="Q42" s="58">
        <f t="shared" si="7"/>
        <v>3780384.5</v>
      </c>
      <c r="S42" s="36">
        <f>+'[2]Fed Elig &amp; Non-Fed Calworks'!G39</f>
        <v>1650522.77</v>
      </c>
      <c r="T42" s="35">
        <f>+'[2]Fed Elig &amp; Non-Fed Calworks'!I39</f>
        <v>1567996.62</v>
      </c>
      <c r="U42" s="58">
        <f>+'[2]Fed Elig &amp; Non-Fed Calworks'!H39</f>
        <v>82526.14</v>
      </c>
      <c r="V42" s="58">
        <f t="shared" si="8"/>
        <v>3301045.5300000003</v>
      </c>
      <c r="X42" s="36">
        <f>+'[2]Fed Elig &amp; Non-Fed Calworks'!L39</f>
        <v>1330391.91</v>
      </c>
      <c r="Y42" s="35">
        <f>+'[2]Fed Elig &amp; Non-Fed Calworks'!N39</f>
        <v>1263872.31</v>
      </c>
      <c r="Z42" s="58">
        <f>+'[2]Fed Elig &amp; Non-Fed Calworks'!M39</f>
        <v>66519.59</v>
      </c>
      <c r="AA42" s="58">
        <f t="shared" si="9"/>
        <v>2660783.8099999996</v>
      </c>
      <c r="AC42" s="36">
        <f>+'[2]Fed Elig &amp; Non-Fed Calworks'!Q39</f>
        <v>993597.7</v>
      </c>
      <c r="AD42" s="35">
        <f>+'[2]Fed Elig &amp; Non-Fed Calworks'!S39</f>
        <v>943917.82</v>
      </c>
      <c r="AE42" s="58">
        <f>+'[2]Fed Elig &amp; Non-Fed Calworks'!R39</f>
        <v>49679.88</v>
      </c>
      <c r="AF42" s="58">
        <f t="shared" si="10"/>
        <v>1987195.4</v>
      </c>
      <c r="AH42" s="36">
        <f>+'[2]Fed Elig &amp; Non-Fed Calworks'!V39</f>
        <v>851501.84</v>
      </c>
      <c r="AI42" s="35">
        <f>+'[2]Fed Elig &amp; Non-Fed Calworks'!X39</f>
        <v>805457.82</v>
      </c>
      <c r="AJ42" s="58">
        <f>+'[2]Fed Elig &amp; Non-Fed Calworks'!W39</f>
        <v>46044.01</v>
      </c>
      <c r="AK42" s="58">
        <f t="shared" si="11"/>
        <v>1703003.67</v>
      </c>
      <c r="AM42" s="36">
        <f>+'[2]Fed Elig &amp; Non-Fed Calworks'!AA39</f>
        <v>729643.14</v>
      </c>
      <c r="AN42" s="35">
        <f>+'[2]Fed Elig &amp; Non-Fed Calworks'!AC39</f>
        <v>689780.77</v>
      </c>
      <c r="AO42" s="58">
        <f>+'[2]Fed Elig &amp; Non-Fed Calworks'!AB39</f>
        <v>39862.35</v>
      </c>
      <c r="AP42" s="58">
        <f t="shared" si="12"/>
        <v>1459286.2600000002</v>
      </c>
      <c r="AR42" s="36">
        <f>+'[2]Fed Elig &amp; Non-Fed Calworks'!AF39</f>
        <v>960237.81</v>
      </c>
      <c r="AS42" s="35">
        <f>+'[2]Fed Elig &amp; Non-Fed Calworks'!AH39</f>
        <v>908489.17</v>
      </c>
      <c r="AT42" s="58">
        <f>+'[2]Fed Elig &amp; Non-Fed Calworks'!AG39</f>
        <v>51748.64</v>
      </c>
      <c r="AU42" s="58">
        <f t="shared" si="13"/>
        <v>1920475.6199999999</v>
      </c>
      <c r="AW42" s="36">
        <f>+'[2]Fed Elig &amp; Non-Fed Calworks'!AK39</f>
        <v>846357.23</v>
      </c>
      <c r="AX42" s="35">
        <f>+'[2]Fed Elig &amp; Non-Fed Calworks'!AM39</f>
        <v>800291.5</v>
      </c>
      <c r="AY42" s="58">
        <f>+'[2]Fed Elig &amp; Non-Fed Calworks'!AL39</f>
        <v>46065.72</v>
      </c>
      <c r="AZ42" s="58">
        <f t="shared" si="14"/>
        <v>1692714.45</v>
      </c>
      <c r="BB42" s="36">
        <f>+'[2]Fed Elig &amp; Non-Fed Calworks'!AP39</f>
        <v>851961.28</v>
      </c>
      <c r="BC42" s="35">
        <f>+'[2]Fed Elig &amp; Non-Fed Calworks'!AR39</f>
        <v>805717.16</v>
      </c>
      <c r="BD42" s="58">
        <f>+'[2]Fed Elig &amp; Non-Fed Calworks'!AQ39</f>
        <v>46244.1</v>
      </c>
      <c r="BE42" s="58">
        <f t="shared" si="15"/>
        <v>1703922.54</v>
      </c>
      <c r="BG42" s="36">
        <f>+'[2]Fed Elig &amp; Non-Fed Calworks'!AU39</f>
        <v>1749980.04</v>
      </c>
      <c r="BH42" s="35">
        <f>+'[2]Fed Elig &amp; Non-Fed Calworks'!AW39</f>
        <v>1658771.73</v>
      </c>
      <c r="BI42" s="58">
        <f>+'[2]Fed Elig &amp; Non-Fed Calworks'!AV39</f>
        <v>91208.3</v>
      </c>
      <c r="BJ42" s="58">
        <f t="shared" si="16"/>
        <v>3499960.07</v>
      </c>
      <c r="BL42" s="36">
        <f>+'[2]Fed Elig &amp; Non-Fed Calworks'!AZ39</f>
        <v>1636794.91</v>
      </c>
      <c r="BM42" s="35">
        <f>+'[2]Fed Elig &amp; Non-Fed Calworks'!BB39</f>
        <v>1550739.64</v>
      </c>
      <c r="BN42" s="58">
        <f>+'[2]Fed Elig &amp; Non-Fed Calworks'!BA39</f>
        <v>86055.27</v>
      </c>
      <c r="BO42" s="58">
        <f t="shared" si="17"/>
        <v>3273589.82</v>
      </c>
      <c r="BQ42" s="36">
        <f>+'[2]Fed Elig &amp; Non-Fed Calworks'!BE39</f>
        <v>1978024.86</v>
      </c>
      <c r="BR42" s="35">
        <f>+'[2]Fed Elig &amp; Non-Fed Calworks'!BG39</f>
        <v>1875072.52</v>
      </c>
      <c r="BS42" s="58">
        <f>+'[2]Fed Elig &amp; Non-Fed Calworks'!BF39</f>
        <v>102952.32</v>
      </c>
      <c r="BT42" s="58">
        <f t="shared" si="18"/>
        <v>3956049.6999999997</v>
      </c>
    </row>
    <row r="43" spans="1:72" ht="13.5">
      <c r="A43" s="85" t="s">
        <v>37</v>
      </c>
      <c r="C43" s="36">
        <f t="shared" si="0"/>
        <v>14645368.9</v>
      </c>
      <c r="D43" s="35">
        <f t="shared" si="1"/>
        <v>13889109.270000001</v>
      </c>
      <c r="E43" s="58">
        <f t="shared" si="2"/>
        <v>756259.52</v>
      </c>
      <c r="F43" s="58">
        <f t="shared" si="3"/>
        <v>29290737.69</v>
      </c>
      <c r="H43" s="89">
        <f>+'FY 0708 EXPEND'!G44+'FY 0708 EXPEND'!H44</f>
        <v>32051456.82</v>
      </c>
      <c r="I43" s="90">
        <f t="shared" si="4"/>
        <v>-3516978.6499999985</v>
      </c>
      <c r="J43" s="88"/>
      <c r="K43" s="89">
        <f t="shared" si="5"/>
        <v>852205</v>
      </c>
      <c r="L43" s="90">
        <f t="shared" si="6"/>
        <v>-95945.47999999998</v>
      </c>
      <c r="N43" s="36">
        <f>+'[2]Fed Elig &amp; Non-Fed Calworks'!B40</f>
        <v>1816396.61</v>
      </c>
      <c r="O43" s="35">
        <f>+'[2]Fed Elig &amp; Non-Fed Calworks'!D40</f>
        <v>1725576.77</v>
      </c>
      <c r="P43" s="58">
        <f>+'[2]Fed Elig &amp; Non-Fed Calworks'!C40</f>
        <v>90819.83</v>
      </c>
      <c r="Q43" s="58">
        <f t="shared" si="7"/>
        <v>3632793.21</v>
      </c>
      <c r="S43" s="36">
        <f>+'[2]Fed Elig &amp; Non-Fed Calworks'!G40</f>
        <v>0</v>
      </c>
      <c r="T43" s="35">
        <f>+'[2]Fed Elig &amp; Non-Fed Calworks'!I40</f>
        <v>0</v>
      </c>
      <c r="U43" s="58">
        <f>+'[2]Fed Elig &amp; Non-Fed Calworks'!H40</f>
        <v>0</v>
      </c>
      <c r="V43" s="58">
        <f t="shared" si="8"/>
        <v>0</v>
      </c>
      <c r="X43" s="36">
        <f>+'[2]Fed Elig &amp; Non-Fed Calworks'!L40</f>
        <v>1489001.52</v>
      </c>
      <c r="Y43" s="35">
        <f>+'[2]Fed Elig &amp; Non-Fed Calworks'!N40</f>
        <v>1414551.44</v>
      </c>
      <c r="Z43" s="58">
        <f>+'[2]Fed Elig &amp; Non-Fed Calworks'!M40</f>
        <v>74450.07</v>
      </c>
      <c r="AA43" s="58">
        <f t="shared" si="9"/>
        <v>2978003.03</v>
      </c>
      <c r="AC43" s="36">
        <f>+'[2]Fed Elig &amp; Non-Fed Calworks'!Q40</f>
        <v>1111475.12</v>
      </c>
      <c r="AD43" s="35">
        <f>+'[2]Fed Elig &amp; Non-Fed Calworks'!S40</f>
        <v>1055901.35</v>
      </c>
      <c r="AE43" s="58">
        <f>+'[2]Fed Elig &amp; Non-Fed Calworks'!R40</f>
        <v>55573.75</v>
      </c>
      <c r="AF43" s="58">
        <f t="shared" si="10"/>
        <v>2222950.22</v>
      </c>
      <c r="AH43" s="36">
        <f>+'[2]Fed Elig &amp; Non-Fed Calworks'!V40</f>
        <v>919578.45</v>
      </c>
      <c r="AI43" s="35">
        <f>+'[2]Fed Elig &amp; Non-Fed Calworks'!X40</f>
        <v>870724.56</v>
      </c>
      <c r="AJ43" s="58">
        <f>+'[2]Fed Elig &amp; Non-Fed Calworks'!W40</f>
        <v>48853.88</v>
      </c>
      <c r="AK43" s="58">
        <f t="shared" si="11"/>
        <v>1839156.89</v>
      </c>
      <c r="AM43" s="36">
        <f>+'[2]Fed Elig &amp; Non-Fed Calworks'!AA40</f>
        <v>783650.86</v>
      </c>
      <c r="AN43" s="35">
        <f>+'[2]Fed Elig &amp; Non-Fed Calworks'!AC40</f>
        <v>741776.09</v>
      </c>
      <c r="AO43" s="58">
        <f>+'[2]Fed Elig &amp; Non-Fed Calworks'!AB40</f>
        <v>41874.76</v>
      </c>
      <c r="AP43" s="58">
        <f t="shared" si="12"/>
        <v>1567301.71</v>
      </c>
      <c r="AR43" s="36">
        <f>+'[2]Fed Elig &amp; Non-Fed Calworks'!AF40</f>
        <v>996636.47</v>
      </c>
      <c r="AS43" s="35">
        <f>+'[2]Fed Elig &amp; Non-Fed Calworks'!AH40</f>
        <v>943806.09</v>
      </c>
      <c r="AT43" s="58">
        <f>+'[2]Fed Elig &amp; Non-Fed Calworks'!AG40</f>
        <v>52830.36</v>
      </c>
      <c r="AU43" s="58">
        <f t="shared" si="13"/>
        <v>1993272.9200000002</v>
      </c>
      <c r="AW43" s="36">
        <f>+'[2]Fed Elig &amp; Non-Fed Calworks'!AK40</f>
        <v>812953.92</v>
      </c>
      <c r="AX43" s="35">
        <f>+'[2]Fed Elig &amp; Non-Fed Calworks'!AM40</f>
        <v>769398.82</v>
      </c>
      <c r="AY43" s="58">
        <f>+'[2]Fed Elig &amp; Non-Fed Calworks'!AL40</f>
        <v>43555.09</v>
      </c>
      <c r="AZ43" s="58">
        <f t="shared" si="14"/>
        <v>1625907.83</v>
      </c>
      <c r="BB43" s="36">
        <f>+'[2]Fed Elig &amp; Non-Fed Calworks'!AP40</f>
        <v>868514.55</v>
      </c>
      <c r="BC43" s="35">
        <f>+'[2]Fed Elig &amp; Non-Fed Calworks'!AR40</f>
        <v>822181.6</v>
      </c>
      <c r="BD43" s="58">
        <f>+'[2]Fed Elig &amp; Non-Fed Calworks'!AQ40</f>
        <v>46332.95</v>
      </c>
      <c r="BE43" s="58">
        <f t="shared" si="15"/>
        <v>1737029.0999999999</v>
      </c>
      <c r="BG43" s="36">
        <f>+'[2]Fed Elig &amp; Non-Fed Calworks'!AU40</f>
        <v>1751517.17</v>
      </c>
      <c r="BH43" s="35">
        <f>+'[2]Fed Elig &amp; Non-Fed Calworks'!AW40</f>
        <v>1660896.39</v>
      </c>
      <c r="BI43" s="58">
        <f>+'[2]Fed Elig &amp; Non-Fed Calworks'!AV40</f>
        <v>90620.78</v>
      </c>
      <c r="BJ43" s="58">
        <f t="shared" si="16"/>
        <v>3503034.3399999994</v>
      </c>
      <c r="BL43" s="36">
        <f>+'[2]Fed Elig &amp; Non-Fed Calworks'!AZ40</f>
        <v>1884301.57</v>
      </c>
      <c r="BM43" s="35">
        <f>+'[2]Fed Elig &amp; Non-Fed Calworks'!BB40</f>
        <v>1786765.44</v>
      </c>
      <c r="BN43" s="58">
        <f>+'[2]Fed Elig &amp; Non-Fed Calworks'!BA40</f>
        <v>97536.12</v>
      </c>
      <c r="BO43" s="58">
        <f t="shared" si="17"/>
        <v>3768603.13</v>
      </c>
      <c r="BQ43" s="36">
        <f>+'[2]Fed Elig &amp; Non-Fed Calworks'!BE40</f>
        <v>2211342.66</v>
      </c>
      <c r="BR43" s="35">
        <f>+'[2]Fed Elig &amp; Non-Fed Calworks'!BG40</f>
        <v>2097530.72</v>
      </c>
      <c r="BS43" s="58">
        <f>+'[2]Fed Elig &amp; Non-Fed Calworks'!BF40</f>
        <v>113811.93</v>
      </c>
      <c r="BT43" s="58">
        <f t="shared" si="18"/>
        <v>4422685.3100000005</v>
      </c>
    </row>
    <row r="44" spans="1:72" ht="13.5">
      <c r="A44" s="85" t="s">
        <v>38</v>
      </c>
      <c r="C44" s="36">
        <f t="shared" si="0"/>
        <v>2058003.88</v>
      </c>
      <c r="D44" s="35">
        <f t="shared" si="1"/>
        <v>1950895.95</v>
      </c>
      <c r="E44" s="58">
        <f t="shared" si="2"/>
        <v>107107.81999999998</v>
      </c>
      <c r="F44" s="58">
        <f t="shared" si="3"/>
        <v>4116007.65</v>
      </c>
      <c r="H44" s="89">
        <f>+'FY 0708 EXPEND'!G45+'FY 0708 EXPEND'!H45</f>
        <v>4607520.630000001</v>
      </c>
      <c r="I44" s="90">
        <f t="shared" si="4"/>
        <v>-598620.8000000007</v>
      </c>
      <c r="J44" s="88"/>
      <c r="K44" s="89">
        <f t="shared" si="5"/>
        <v>122508</v>
      </c>
      <c r="L44" s="90">
        <f t="shared" si="6"/>
        <v>-15400.180000000022</v>
      </c>
      <c r="N44" s="36">
        <f>+'[2]Fed Elig &amp; Non-Fed Calworks'!B41</f>
        <v>266584.1</v>
      </c>
      <c r="O44" s="35">
        <f>+'[2]Fed Elig &amp; Non-Fed Calworks'!D41</f>
        <v>253254.88</v>
      </c>
      <c r="P44" s="58">
        <f>+'[2]Fed Elig &amp; Non-Fed Calworks'!C41</f>
        <v>13329.21</v>
      </c>
      <c r="Q44" s="58">
        <f t="shared" si="7"/>
        <v>533168.19</v>
      </c>
      <c r="S44" s="36">
        <f>+'[2]Fed Elig &amp; Non-Fed Calworks'!G41</f>
        <v>211687.59</v>
      </c>
      <c r="T44" s="35">
        <f>+'[2]Fed Elig &amp; Non-Fed Calworks'!I41</f>
        <v>201103.21</v>
      </c>
      <c r="U44" s="58">
        <f>+'[2]Fed Elig &amp; Non-Fed Calworks'!H41</f>
        <v>10584.38</v>
      </c>
      <c r="V44" s="58">
        <f t="shared" si="8"/>
        <v>423375.18</v>
      </c>
      <c r="X44" s="36">
        <f>+'[2]Fed Elig &amp; Non-Fed Calworks'!L41</f>
        <v>184363.43</v>
      </c>
      <c r="Y44" s="35">
        <f>+'[2]Fed Elig &amp; Non-Fed Calworks'!N41</f>
        <v>175145.26</v>
      </c>
      <c r="Z44" s="58">
        <f>+'[2]Fed Elig &amp; Non-Fed Calworks'!M41</f>
        <v>9218.17</v>
      </c>
      <c r="AA44" s="58">
        <f t="shared" si="9"/>
        <v>368726.86</v>
      </c>
      <c r="AC44" s="36">
        <f>+'[2]Fed Elig &amp; Non-Fed Calworks'!Q41</f>
        <v>0</v>
      </c>
      <c r="AD44" s="35">
        <f>+'[2]Fed Elig &amp; Non-Fed Calworks'!S41</f>
        <v>0</v>
      </c>
      <c r="AE44" s="58">
        <f>+'[2]Fed Elig &amp; Non-Fed Calworks'!R41</f>
        <v>0</v>
      </c>
      <c r="AF44" s="58">
        <f t="shared" si="10"/>
        <v>0</v>
      </c>
      <c r="AH44" s="36">
        <f>+'[2]Fed Elig &amp; Non-Fed Calworks'!V41</f>
        <v>137609.37</v>
      </c>
      <c r="AI44" s="35">
        <f>+'[2]Fed Elig &amp; Non-Fed Calworks'!X41</f>
        <v>130139.11</v>
      </c>
      <c r="AJ44" s="58">
        <f>+'[2]Fed Elig &amp; Non-Fed Calworks'!W41</f>
        <v>7470.25</v>
      </c>
      <c r="AK44" s="58">
        <f t="shared" si="11"/>
        <v>275218.73</v>
      </c>
      <c r="AM44" s="36">
        <f>+'[2]Fed Elig &amp; Non-Fed Calworks'!AA41</f>
        <v>109877.2</v>
      </c>
      <c r="AN44" s="35">
        <f>+'[2]Fed Elig &amp; Non-Fed Calworks'!AC41</f>
        <v>103879.02</v>
      </c>
      <c r="AO44" s="58">
        <f>+'[2]Fed Elig &amp; Non-Fed Calworks'!AB41</f>
        <v>5998.17</v>
      </c>
      <c r="AP44" s="58">
        <f t="shared" si="12"/>
        <v>219754.39</v>
      </c>
      <c r="AR44" s="36">
        <f>+'[2]Fed Elig &amp; Non-Fed Calworks'!AF41</f>
        <v>162494.35</v>
      </c>
      <c r="AS44" s="35">
        <f>+'[2]Fed Elig &amp; Non-Fed Calworks'!AH41</f>
        <v>153830.33</v>
      </c>
      <c r="AT44" s="58">
        <f>+'[2]Fed Elig &amp; Non-Fed Calworks'!AG41</f>
        <v>8664</v>
      </c>
      <c r="AU44" s="58">
        <f t="shared" si="13"/>
        <v>324988.68</v>
      </c>
      <c r="AW44" s="36">
        <f>+'[2]Fed Elig &amp; Non-Fed Calworks'!AK41</f>
        <v>116289.75</v>
      </c>
      <c r="AX44" s="35">
        <f>+'[2]Fed Elig &amp; Non-Fed Calworks'!AM41</f>
        <v>109950.22</v>
      </c>
      <c r="AY44" s="58">
        <f>+'[2]Fed Elig &amp; Non-Fed Calworks'!AL41</f>
        <v>6339.53</v>
      </c>
      <c r="AZ44" s="58">
        <f t="shared" si="14"/>
        <v>232579.5</v>
      </c>
      <c r="BB44" s="36">
        <f>+'[2]Fed Elig &amp; Non-Fed Calworks'!AP41</f>
        <v>133091.42</v>
      </c>
      <c r="BC44" s="35">
        <f>+'[2]Fed Elig &amp; Non-Fed Calworks'!AR41</f>
        <v>125917.37</v>
      </c>
      <c r="BD44" s="58">
        <f>+'[2]Fed Elig &amp; Non-Fed Calworks'!AQ41</f>
        <v>7174.04</v>
      </c>
      <c r="BE44" s="58">
        <f t="shared" si="15"/>
        <v>266182.83</v>
      </c>
      <c r="BG44" s="36">
        <f>+'[2]Fed Elig &amp; Non-Fed Calworks'!AU41</f>
        <v>214597.57</v>
      </c>
      <c r="BH44" s="35">
        <f>+'[2]Fed Elig &amp; Non-Fed Calworks'!AW41</f>
        <v>203367.43</v>
      </c>
      <c r="BI44" s="58">
        <f>+'[2]Fed Elig &amp; Non-Fed Calworks'!AV41</f>
        <v>11230.12</v>
      </c>
      <c r="BJ44" s="58">
        <f t="shared" si="16"/>
        <v>429195.12</v>
      </c>
      <c r="BL44" s="36">
        <f>+'[2]Fed Elig &amp; Non-Fed Calworks'!AZ41</f>
        <v>247359.77</v>
      </c>
      <c r="BM44" s="35">
        <f>+'[2]Fed Elig &amp; Non-Fed Calworks'!BB41</f>
        <v>234457.85</v>
      </c>
      <c r="BN44" s="58">
        <f>+'[2]Fed Elig &amp; Non-Fed Calworks'!BA41</f>
        <v>12901.91</v>
      </c>
      <c r="BO44" s="58">
        <f t="shared" si="17"/>
        <v>494719.52999999997</v>
      </c>
      <c r="BQ44" s="36">
        <f>+'[2]Fed Elig &amp; Non-Fed Calworks'!BE41</f>
        <v>274049.33</v>
      </c>
      <c r="BR44" s="35">
        <f>+'[2]Fed Elig &amp; Non-Fed Calworks'!BG41</f>
        <v>259851.27</v>
      </c>
      <c r="BS44" s="58">
        <f>+'[2]Fed Elig &amp; Non-Fed Calworks'!BF41</f>
        <v>14198.04</v>
      </c>
      <c r="BT44" s="58">
        <f t="shared" si="18"/>
        <v>548098.64</v>
      </c>
    </row>
    <row r="45" spans="1:72" ht="13.5">
      <c r="A45" s="85" t="s">
        <v>39</v>
      </c>
      <c r="C45" s="36">
        <f t="shared" si="0"/>
        <v>4888296.16</v>
      </c>
      <c r="D45" s="35">
        <f t="shared" si="1"/>
        <v>4630333.61</v>
      </c>
      <c r="E45" s="58">
        <f t="shared" si="2"/>
        <v>257962.43</v>
      </c>
      <c r="F45" s="58">
        <f t="shared" si="3"/>
        <v>9776592.2</v>
      </c>
      <c r="H45" s="89">
        <f>+'FY 0708 EXPEND'!G46+'FY 0708 EXPEND'!H46</f>
        <v>10976496.219999999</v>
      </c>
      <c r="I45" s="90">
        <f t="shared" si="4"/>
        <v>-1457866.4499999993</v>
      </c>
      <c r="J45" s="88"/>
      <c r="K45" s="89">
        <f t="shared" si="5"/>
        <v>291850</v>
      </c>
      <c r="L45" s="90">
        <f t="shared" si="6"/>
        <v>-33887.57000000001</v>
      </c>
      <c r="N45" s="36">
        <f>+'[2]Fed Elig &amp; Non-Fed Calworks'!B42</f>
        <v>627680.96</v>
      </c>
      <c r="O45" s="35">
        <f>+'[2]Fed Elig &amp; Non-Fed Calworks'!D42</f>
        <v>596296.9</v>
      </c>
      <c r="P45" s="58">
        <f>+'[2]Fed Elig &amp; Non-Fed Calworks'!C42</f>
        <v>31384.05</v>
      </c>
      <c r="Q45" s="58">
        <f t="shared" si="7"/>
        <v>1255361.91</v>
      </c>
      <c r="S45" s="36">
        <f>+'[2]Fed Elig &amp; Non-Fed Calworks'!G42</f>
        <v>464503.04</v>
      </c>
      <c r="T45" s="35">
        <f>+'[2]Fed Elig &amp; Non-Fed Calworks'!I42</f>
        <v>441277.88</v>
      </c>
      <c r="U45" s="58">
        <f>+'[2]Fed Elig &amp; Non-Fed Calworks'!H42</f>
        <v>23225.15</v>
      </c>
      <c r="V45" s="58">
        <f t="shared" si="8"/>
        <v>929006.07</v>
      </c>
      <c r="X45" s="36">
        <f>+'[2]Fed Elig &amp; Non-Fed Calworks'!L42</f>
        <v>411230.93</v>
      </c>
      <c r="Y45" s="35">
        <f>+'[2]Fed Elig &amp; Non-Fed Calworks'!N42</f>
        <v>390669.36</v>
      </c>
      <c r="Z45" s="58">
        <f>+'[2]Fed Elig &amp; Non-Fed Calworks'!M42</f>
        <v>20561.55</v>
      </c>
      <c r="AA45" s="58">
        <f t="shared" si="9"/>
        <v>822461.8400000001</v>
      </c>
      <c r="AC45" s="36">
        <f>+'[2]Fed Elig &amp; Non-Fed Calworks'!Q42</f>
        <v>0</v>
      </c>
      <c r="AD45" s="35">
        <f>+'[2]Fed Elig &amp; Non-Fed Calworks'!S42</f>
        <v>0</v>
      </c>
      <c r="AE45" s="58">
        <f>+'[2]Fed Elig &amp; Non-Fed Calworks'!R42</f>
        <v>0</v>
      </c>
      <c r="AF45" s="58">
        <f t="shared" si="10"/>
        <v>0</v>
      </c>
      <c r="AH45" s="36">
        <f>+'[2]Fed Elig &amp; Non-Fed Calworks'!V42</f>
        <v>326989.95</v>
      </c>
      <c r="AI45" s="35">
        <f>+'[2]Fed Elig &amp; Non-Fed Calworks'!X42</f>
        <v>308934.83</v>
      </c>
      <c r="AJ45" s="58">
        <f>+'[2]Fed Elig &amp; Non-Fed Calworks'!W42</f>
        <v>18055.11</v>
      </c>
      <c r="AK45" s="58">
        <f t="shared" si="11"/>
        <v>653979.89</v>
      </c>
      <c r="AM45" s="36">
        <f>+'[2]Fed Elig &amp; Non-Fed Calworks'!AA42</f>
        <v>289847</v>
      </c>
      <c r="AN45" s="35">
        <f>+'[2]Fed Elig &amp; Non-Fed Calworks'!AC42</f>
        <v>273741.43</v>
      </c>
      <c r="AO45" s="58">
        <f>+'[2]Fed Elig &amp; Non-Fed Calworks'!AB42</f>
        <v>16105.56</v>
      </c>
      <c r="AP45" s="58">
        <f t="shared" si="12"/>
        <v>579693.99</v>
      </c>
      <c r="AR45" s="36">
        <f>+'[2]Fed Elig &amp; Non-Fed Calworks'!AF42</f>
        <v>354483.92</v>
      </c>
      <c r="AS45" s="35">
        <f>+'[2]Fed Elig &amp; Non-Fed Calworks'!AH42</f>
        <v>335011.65</v>
      </c>
      <c r="AT45" s="58">
        <f>+'[2]Fed Elig &amp; Non-Fed Calworks'!AG42</f>
        <v>19472.25</v>
      </c>
      <c r="AU45" s="58">
        <f t="shared" si="13"/>
        <v>708967.8200000001</v>
      </c>
      <c r="AW45" s="36">
        <f>+'[2]Fed Elig &amp; Non-Fed Calworks'!AK42</f>
        <v>277809.11</v>
      </c>
      <c r="AX45" s="35">
        <f>+'[2]Fed Elig &amp; Non-Fed Calworks'!AM42</f>
        <v>262288.9</v>
      </c>
      <c r="AY45" s="58">
        <f>+'[2]Fed Elig &amp; Non-Fed Calworks'!AL42</f>
        <v>15520.2</v>
      </c>
      <c r="AZ45" s="58">
        <f t="shared" si="14"/>
        <v>555618.21</v>
      </c>
      <c r="BB45" s="36">
        <f>+'[2]Fed Elig &amp; Non-Fed Calworks'!AP42</f>
        <v>308740.24</v>
      </c>
      <c r="BC45" s="35">
        <f>+'[2]Fed Elig &amp; Non-Fed Calworks'!AR42</f>
        <v>291658.74</v>
      </c>
      <c r="BD45" s="58">
        <f>+'[2]Fed Elig &amp; Non-Fed Calworks'!AQ42</f>
        <v>17081.5</v>
      </c>
      <c r="BE45" s="58">
        <f t="shared" si="15"/>
        <v>617480.48</v>
      </c>
      <c r="BG45" s="36">
        <f>+'[2]Fed Elig &amp; Non-Fed Calworks'!AU42</f>
        <v>641994.18</v>
      </c>
      <c r="BH45" s="35">
        <f>+'[2]Fed Elig &amp; Non-Fed Calworks'!AW42</f>
        <v>608248.15</v>
      </c>
      <c r="BI45" s="58">
        <f>+'[2]Fed Elig &amp; Non-Fed Calworks'!AV42</f>
        <v>33746.01</v>
      </c>
      <c r="BJ45" s="58">
        <f t="shared" si="16"/>
        <v>1283988.34</v>
      </c>
      <c r="BL45" s="36">
        <f>+'[2]Fed Elig &amp; Non-Fed Calworks'!AZ42</f>
        <v>539391.31</v>
      </c>
      <c r="BM45" s="35">
        <f>+'[2]Fed Elig &amp; Non-Fed Calworks'!BB42</f>
        <v>510577.26</v>
      </c>
      <c r="BN45" s="58">
        <f>+'[2]Fed Elig &amp; Non-Fed Calworks'!BA42</f>
        <v>28814.05</v>
      </c>
      <c r="BO45" s="58">
        <f t="shared" si="17"/>
        <v>1078782.62</v>
      </c>
      <c r="BQ45" s="36">
        <f>+'[2]Fed Elig &amp; Non-Fed Calworks'!BE42</f>
        <v>645625.52</v>
      </c>
      <c r="BR45" s="35">
        <f>+'[2]Fed Elig &amp; Non-Fed Calworks'!BG42</f>
        <v>611628.51</v>
      </c>
      <c r="BS45" s="58">
        <f>+'[2]Fed Elig &amp; Non-Fed Calworks'!BF42</f>
        <v>33997</v>
      </c>
      <c r="BT45" s="58">
        <f t="shared" si="18"/>
        <v>1291251.03</v>
      </c>
    </row>
    <row r="46" spans="1:72" ht="13.5">
      <c r="A46" s="85" t="s">
        <v>40</v>
      </c>
      <c r="C46" s="36">
        <f t="shared" si="0"/>
        <v>1118678.3699999999</v>
      </c>
      <c r="D46" s="35">
        <f t="shared" si="1"/>
        <v>1059442.9</v>
      </c>
      <c r="E46" s="58">
        <f t="shared" si="2"/>
        <v>59235.36</v>
      </c>
      <c r="F46" s="58">
        <f t="shared" si="3"/>
        <v>2237356.6299999994</v>
      </c>
      <c r="H46" s="89">
        <f>+'FY 0708 EXPEND'!G47+'FY 0708 EXPEND'!H47</f>
        <v>1998378.44</v>
      </c>
      <c r="I46" s="90">
        <f t="shared" si="4"/>
        <v>179742.8299999996</v>
      </c>
      <c r="J46" s="88"/>
      <c r="K46" s="89">
        <f t="shared" si="5"/>
        <v>53134</v>
      </c>
      <c r="L46" s="90">
        <f t="shared" si="6"/>
        <v>6101.360000000001</v>
      </c>
      <c r="N46" s="36">
        <f>+'[2]Fed Elig &amp; Non-Fed Calworks'!B43</f>
        <v>126975.73</v>
      </c>
      <c r="O46" s="35">
        <f>+'[2]Fed Elig &amp; Non-Fed Calworks'!D43</f>
        <v>120626.94</v>
      </c>
      <c r="P46" s="58">
        <f>+'[2]Fed Elig &amp; Non-Fed Calworks'!C43</f>
        <v>6348.78</v>
      </c>
      <c r="Q46" s="58">
        <f t="shared" si="7"/>
        <v>253951.44999999998</v>
      </c>
      <c r="S46" s="36">
        <f>+'[2]Fed Elig &amp; Non-Fed Calworks'!G43</f>
        <v>102992.59</v>
      </c>
      <c r="T46" s="35">
        <f>+'[2]Fed Elig &amp; Non-Fed Calworks'!I43</f>
        <v>97842.95</v>
      </c>
      <c r="U46" s="58">
        <f>+'[2]Fed Elig &amp; Non-Fed Calworks'!H43</f>
        <v>5149.63</v>
      </c>
      <c r="V46" s="58">
        <f t="shared" si="8"/>
        <v>205985.16999999998</v>
      </c>
      <c r="X46" s="36">
        <f>+'[2]Fed Elig &amp; Non-Fed Calworks'!L43</f>
        <v>98349.59</v>
      </c>
      <c r="Y46" s="35">
        <f>+'[2]Fed Elig &amp; Non-Fed Calworks'!N43</f>
        <v>93432.11</v>
      </c>
      <c r="Z46" s="58">
        <f>+'[2]Fed Elig &amp; Non-Fed Calworks'!M43</f>
        <v>4917.48</v>
      </c>
      <c r="AA46" s="58">
        <f t="shared" si="9"/>
        <v>196699.18000000002</v>
      </c>
      <c r="AC46" s="36">
        <f>+'[2]Fed Elig &amp; Non-Fed Calworks'!Q43</f>
        <v>78194.6</v>
      </c>
      <c r="AD46" s="35">
        <f>+'[2]Fed Elig &amp; Non-Fed Calworks'!S43</f>
        <v>74284.85</v>
      </c>
      <c r="AE46" s="58">
        <f>+'[2]Fed Elig &amp; Non-Fed Calworks'!R43</f>
        <v>3909.73</v>
      </c>
      <c r="AF46" s="58">
        <f t="shared" si="10"/>
        <v>156389.18000000002</v>
      </c>
      <c r="AH46" s="36">
        <f>+'[2]Fed Elig &amp; Non-Fed Calworks'!V43</f>
        <v>70034.12</v>
      </c>
      <c r="AI46" s="35">
        <f>+'[2]Fed Elig &amp; Non-Fed Calworks'!X43</f>
        <v>66109.27</v>
      </c>
      <c r="AJ46" s="58">
        <f>+'[2]Fed Elig &amp; Non-Fed Calworks'!W43</f>
        <v>3924.84</v>
      </c>
      <c r="AK46" s="58">
        <f t="shared" si="11"/>
        <v>140068.23</v>
      </c>
      <c r="AM46" s="36">
        <f>+'[2]Fed Elig &amp; Non-Fed Calworks'!AA43</f>
        <v>64198.55</v>
      </c>
      <c r="AN46" s="35">
        <f>+'[2]Fed Elig &amp; Non-Fed Calworks'!AC43</f>
        <v>60565.53</v>
      </c>
      <c r="AO46" s="58">
        <f>+'[2]Fed Elig &amp; Non-Fed Calworks'!AB43</f>
        <v>3633.02</v>
      </c>
      <c r="AP46" s="58">
        <f t="shared" si="12"/>
        <v>128397.1</v>
      </c>
      <c r="AR46" s="36">
        <f>+'[2]Fed Elig &amp; Non-Fed Calworks'!AF43</f>
        <v>79491.86</v>
      </c>
      <c r="AS46" s="35">
        <f>+'[2]Fed Elig &amp; Non-Fed Calworks'!AH43</f>
        <v>75103.08</v>
      </c>
      <c r="AT46" s="58">
        <f>+'[2]Fed Elig &amp; Non-Fed Calworks'!AG43</f>
        <v>4388.77</v>
      </c>
      <c r="AU46" s="58">
        <f t="shared" si="13"/>
        <v>158983.71</v>
      </c>
      <c r="AW46" s="36">
        <f>+'[2]Fed Elig &amp; Non-Fed Calworks'!AK43</f>
        <v>73188.1</v>
      </c>
      <c r="AX46" s="35">
        <f>+'[2]Fed Elig &amp; Non-Fed Calworks'!AM43</f>
        <v>69142.15</v>
      </c>
      <c r="AY46" s="58">
        <f>+'[2]Fed Elig &amp; Non-Fed Calworks'!AL43</f>
        <v>4045.94</v>
      </c>
      <c r="AZ46" s="58">
        <f t="shared" si="14"/>
        <v>146376.19</v>
      </c>
      <c r="BB46" s="36">
        <f>+'[2]Fed Elig &amp; Non-Fed Calworks'!AP43</f>
        <v>69137.95</v>
      </c>
      <c r="BC46" s="35">
        <f>+'[2]Fed Elig &amp; Non-Fed Calworks'!AR43</f>
        <v>65265.66</v>
      </c>
      <c r="BD46" s="58">
        <f>+'[2]Fed Elig &amp; Non-Fed Calworks'!AQ43</f>
        <v>3872.28</v>
      </c>
      <c r="BE46" s="58">
        <f t="shared" si="15"/>
        <v>138275.88999999998</v>
      </c>
      <c r="BG46" s="36">
        <f>+'[2]Fed Elig &amp; Non-Fed Calworks'!AU43</f>
        <v>115583.41</v>
      </c>
      <c r="BH46" s="35">
        <f>+'[2]Fed Elig &amp; Non-Fed Calworks'!AW43</f>
        <v>109399.5</v>
      </c>
      <c r="BI46" s="58">
        <f>+'[2]Fed Elig &amp; Non-Fed Calworks'!AV43</f>
        <v>6183.89</v>
      </c>
      <c r="BJ46" s="58">
        <f t="shared" si="16"/>
        <v>231166.80000000002</v>
      </c>
      <c r="BL46" s="36">
        <f>+'[2]Fed Elig &amp; Non-Fed Calworks'!AZ43</f>
        <v>104194.35</v>
      </c>
      <c r="BM46" s="35">
        <f>+'[2]Fed Elig &amp; Non-Fed Calworks'!BB43</f>
        <v>98559.45</v>
      </c>
      <c r="BN46" s="58">
        <f>+'[2]Fed Elig &amp; Non-Fed Calworks'!BA43</f>
        <v>5634.9</v>
      </c>
      <c r="BO46" s="58">
        <f t="shared" si="17"/>
        <v>208388.69999999998</v>
      </c>
      <c r="BQ46" s="36">
        <f>+'[2]Fed Elig &amp; Non-Fed Calworks'!BE43</f>
        <v>136337.52</v>
      </c>
      <c r="BR46" s="35">
        <f>+'[2]Fed Elig &amp; Non-Fed Calworks'!BG43</f>
        <v>129111.41</v>
      </c>
      <c r="BS46" s="58">
        <f>+'[2]Fed Elig &amp; Non-Fed Calworks'!BF43</f>
        <v>7226.1</v>
      </c>
      <c r="BT46" s="58">
        <f t="shared" si="18"/>
        <v>272675.02999999997</v>
      </c>
    </row>
    <row r="47" spans="1:72" ht="13.5">
      <c r="A47" s="85" t="s">
        <v>41</v>
      </c>
      <c r="C47" s="36">
        <f t="shared" si="0"/>
        <v>1722513.9200000002</v>
      </c>
      <c r="D47" s="35">
        <f t="shared" si="1"/>
        <v>1633775.89</v>
      </c>
      <c r="E47" s="58">
        <f t="shared" si="2"/>
        <v>88737.91</v>
      </c>
      <c r="F47" s="58">
        <f t="shared" si="3"/>
        <v>3445027.72</v>
      </c>
      <c r="H47" s="89">
        <f>+'FY 0708 EXPEND'!G48+'FY 0708 EXPEND'!H48</f>
        <v>3034467.5100000002</v>
      </c>
      <c r="I47" s="90">
        <f t="shared" si="4"/>
        <v>321822.2999999998</v>
      </c>
      <c r="J47" s="88"/>
      <c r="K47" s="89">
        <f t="shared" si="5"/>
        <v>80682</v>
      </c>
      <c r="L47" s="90">
        <f t="shared" si="6"/>
        <v>8055.9100000000035</v>
      </c>
      <c r="N47" s="36">
        <f>+'[2]Fed Elig &amp; Non-Fed Calworks'!B44</f>
        <v>195195.1</v>
      </c>
      <c r="O47" s="35">
        <f>+'[2]Fed Elig &amp; Non-Fed Calworks'!D44</f>
        <v>185435.35</v>
      </c>
      <c r="P47" s="58">
        <f>+'[2]Fed Elig &amp; Non-Fed Calworks'!C44</f>
        <v>9759.75</v>
      </c>
      <c r="Q47" s="58">
        <f t="shared" si="7"/>
        <v>390390.2</v>
      </c>
      <c r="S47" s="36">
        <f>+'[2]Fed Elig &amp; Non-Fed Calworks'!G44</f>
        <v>180378.69</v>
      </c>
      <c r="T47" s="35">
        <f>+'[2]Fed Elig &amp; Non-Fed Calworks'!I44</f>
        <v>171359.75</v>
      </c>
      <c r="U47" s="58">
        <f>+'[2]Fed Elig &amp; Non-Fed Calworks'!H44</f>
        <v>9018.93</v>
      </c>
      <c r="V47" s="58">
        <f t="shared" si="8"/>
        <v>360757.37</v>
      </c>
      <c r="X47" s="36">
        <f>+'[2]Fed Elig &amp; Non-Fed Calworks'!L44</f>
        <v>137173.31</v>
      </c>
      <c r="Y47" s="35">
        <f>+'[2]Fed Elig &amp; Non-Fed Calworks'!N44</f>
        <v>130314.63</v>
      </c>
      <c r="Z47" s="58">
        <f>+'[2]Fed Elig &amp; Non-Fed Calworks'!M44</f>
        <v>6858.66</v>
      </c>
      <c r="AA47" s="58">
        <f t="shared" si="9"/>
        <v>274346.6</v>
      </c>
      <c r="AC47" s="36">
        <f>+'[2]Fed Elig &amp; Non-Fed Calworks'!Q44</f>
        <v>123021.75</v>
      </c>
      <c r="AD47" s="35">
        <f>+'[2]Fed Elig &amp; Non-Fed Calworks'!S44</f>
        <v>116870.66</v>
      </c>
      <c r="AE47" s="58">
        <f>+'[2]Fed Elig &amp; Non-Fed Calworks'!R44</f>
        <v>6151.09</v>
      </c>
      <c r="AF47" s="58">
        <f t="shared" si="10"/>
        <v>246043.5</v>
      </c>
      <c r="AH47" s="36">
        <f>+'[2]Fed Elig &amp; Non-Fed Calworks'!V44</f>
        <v>105836.42</v>
      </c>
      <c r="AI47" s="35">
        <f>+'[2]Fed Elig &amp; Non-Fed Calworks'!X44</f>
        <v>100216.31</v>
      </c>
      <c r="AJ47" s="58">
        <f>+'[2]Fed Elig &amp; Non-Fed Calworks'!W44</f>
        <v>5620.09</v>
      </c>
      <c r="AK47" s="58">
        <f t="shared" si="11"/>
        <v>211672.81999999998</v>
      </c>
      <c r="AM47" s="36">
        <f>+'[2]Fed Elig &amp; Non-Fed Calworks'!AA44</f>
        <v>83527.1</v>
      </c>
      <c r="AN47" s="35">
        <f>+'[2]Fed Elig &amp; Non-Fed Calworks'!AC44</f>
        <v>79039.22</v>
      </c>
      <c r="AO47" s="58">
        <f>+'[2]Fed Elig &amp; Non-Fed Calworks'!AB44</f>
        <v>4487.87</v>
      </c>
      <c r="AP47" s="58">
        <f t="shared" si="12"/>
        <v>167054.19</v>
      </c>
      <c r="AR47" s="36">
        <f>+'[2]Fed Elig &amp; Non-Fed Calworks'!AF44</f>
        <v>121184.87</v>
      </c>
      <c r="AS47" s="35">
        <f>+'[2]Fed Elig &amp; Non-Fed Calworks'!AH44</f>
        <v>114786.14</v>
      </c>
      <c r="AT47" s="58">
        <f>+'[2]Fed Elig &amp; Non-Fed Calworks'!AG44</f>
        <v>6398.72</v>
      </c>
      <c r="AU47" s="58">
        <f t="shared" si="13"/>
        <v>242369.73</v>
      </c>
      <c r="AW47" s="36">
        <f>+'[2]Fed Elig &amp; Non-Fed Calworks'!AK44</f>
        <v>101162.54</v>
      </c>
      <c r="AX47" s="35">
        <f>+'[2]Fed Elig &amp; Non-Fed Calworks'!AM44</f>
        <v>95765.7</v>
      </c>
      <c r="AY47" s="58">
        <f>+'[2]Fed Elig &amp; Non-Fed Calworks'!AL44</f>
        <v>5396.84</v>
      </c>
      <c r="AZ47" s="58">
        <f t="shared" si="14"/>
        <v>202325.08</v>
      </c>
      <c r="BB47" s="36">
        <f>+'[2]Fed Elig &amp; Non-Fed Calworks'!AP44</f>
        <v>89200.3</v>
      </c>
      <c r="BC47" s="35">
        <f>+'[2]Fed Elig &amp; Non-Fed Calworks'!AR44</f>
        <v>84439.21</v>
      </c>
      <c r="BD47" s="58">
        <f>+'[2]Fed Elig &amp; Non-Fed Calworks'!AQ44</f>
        <v>4761.07</v>
      </c>
      <c r="BE47" s="58">
        <f t="shared" si="15"/>
        <v>178400.58000000002</v>
      </c>
      <c r="BG47" s="36">
        <f>+'[2]Fed Elig &amp; Non-Fed Calworks'!AU44</f>
        <v>179740.32</v>
      </c>
      <c r="BH47" s="35">
        <f>+'[2]Fed Elig &amp; Non-Fed Calworks'!AW44</f>
        <v>170447.21</v>
      </c>
      <c r="BI47" s="58">
        <f>+'[2]Fed Elig &amp; Non-Fed Calworks'!AV44</f>
        <v>9293.11</v>
      </c>
      <c r="BJ47" s="58">
        <f t="shared" si="16"/>
        <v>359480.64</v>
      </c>
      <c r="BL47" s="36">
        <f>+'[2]Fed Elig &amp; Non-Fed Calworks'!AZ44</f>
        <v>173723.09</v>
      </c>
      <c r="BM47" s="35">
        <f>+'[2]Fed Elig &amp; Non-Fed Calworks'!BB44</f>
        <v>164706.28</v>
      </c>
      <c r="BN47" s="58">
        <f>+'[2]Fed Elig &amp; Non-Fed Calworks'!BA44</f>
        <v>9016.8</v>
      </c>
      <c r="BO47" s="58">
        <f t="shared" si="17"/>
        <v>347446.17</v>
      </c>
      <c r="BQ47" s="36">
        <f>+'[2]Fed Elig &amp; Non-Fed Calworks'!BE44</f>
        <v>232370.43</v>
      </c>
      <c r="BR47" s="35">
        <f>+'[2]Fed Elig &amp; Non-Fed Calworks'!BG44</f>
        <v>220395.43</v>
      </c>
      <c r="BS47" s="58">
        <f>+'[2]Fed Elig &amp; Non-Fed Calworks'!BF44</f>
        <v>11974.98</v>
      </c>
      <c r="BT47" s="58">
        <f t="shared" si="18"/>
        <v>464740.83999999997</v>
      </c>
    </row>
    <row r="48" spans="1:72" ht="13.5">
      <c r="A48" s="85" t="s">
        <v>42</v>
      </c>
      <c r="C48" s="36">
        <f t="shared" si="0"/>
        <v>2237797.52</v>
      </c>
      <c r="D48" s="35">
        <f t="shared" si="1"/>
        <v>2121204.7399999998</v>
      </c>
      <c r="E48" s="58">
        <f t="shared" si="2"/>
        <v>116592.65999999999</v>
      </c>
      <c r="F48" s="58">
        <f t="shared" si="3"/>
        <v>4475594.92</v>
      </c>
      <c r="H48" s="89">
        <f>+'FY 0708 EXPEND'!G49+'FY 0708 EXPEND'!H49</f>
        <v>3872255.54</v>
      </c>
      <c r="I48" s="90">
        <f t="shared" si="4"/>
        <v>486746.71999999974</v>
      </c>
      <c r="J48" s="88"/>
      <c r="K48" s="89">
        <f t="shared" si="5"/>
        <v>102958</v>
      </c>
      <c r="L48" s="90">
        <f t="shared" si="6"/>
        <v>13634.659999999989</v>
      </c>
      <c r="N48" s="36">
        <f>+'[2]Fed Elig &amp; Non-Fed Calworks'!B45</f>
        <v>302157.27</v>
      </c>
      <c r="O48" s="35">
        <f>+'[2]Fed Elig &amp; Non-Fed Calworks'!D45</f>
        <v>287049.41</v>
      </c>
      <c r="P48" s="58">
        <f>+'[2]Fed Elig &amp; Non-Fed Calworks'!C45</f>
        <v>15107.86</v>
      </c>
      <c r="Q48" s="58">
        <f t="shared" si="7"/>
        <v>604314.5399999999</v>
      </c>
      <c r="S48" s="36">
        <f>+'[2]Fed Elig &amp; Non-Fed Calworks'!G45</f>
        <v>240543.16</v>
      </c>
      <c r="T48" s="35">
        <f>+'[2]Fed Elig &amp; Non-Fed Calworks'!I45</f>
        <v>228515.99</v>
      </c>
      <c r="U48" s="58">
        <f>+'[2]Fed Elig &amp; Non-Fed Calworks'!H45</f>
        <v>12027.15</v>
      </c>
      <c r="V48" s="58">
        <f t="shared" si="8"/>
        <v>481086.30000000005</v>
      </c>
      <c r="X48" s="36">
        <f>+'[2]Fed Elig &amp; Non-Fed Calworks'!L45</f>
        <v>172591.05</v>
      </c>
      <c r="Y48" s="35">
        <f>+'[2]Fed Elig &amp; Non-Fed Calworks'!N45</f>
        <v>163961.49</v>
      </c>
      <c r="Z48" s="58">
        <f>+'[2]Fed Elig &amp; Non-Fed Calworks'!M45</f>
        <v>8629.55</v>
      </c>
      <c r="AA48" s="58">
        <f t="shared" si="9"/>
        <v>345182.08999999997</v>
      </c>
      <c r="AC48" s="36">
        <f>+'[2]Fed Elig &amp; Non-Fed Calworks'!Q45</f>
        <v>166989.47</v>
      </c>
      <c r="AD48" s="35">
        <f>+'[2]Fed Elig &amp; Non-Fed Calworks'!S45</f>
        <v>158639.99</v>
      </c>
      <c r="AE48" s="58">
        <f>+'[2]Fed Elig &amp; Non-Fed Calworks'!R45</f>
        <v>8349.47</v>
      </c>
      <c r="AF48" s="58">
        <f t="shared" si="10"/>
        <v>333978.92999999993</v>
      </c>
      <c r="AH48" s="36">
        <f>+'[2]Fed Elig &amp; Non-Fed Calworks'!V45</f>
        <v>122223.6</v>
      </c>
      <c r="AI48" s="35">
        <f>+'[2]Fed Elig &amp; Non-Fed Calworks'!X45</f>
        <v>115534.03</v>
      </c>
      <c r="AJ48" s="58">
        <f>+'[2]Fed Elig &amp; Non-Fed Calworks'!W45</f>
        <v>6689.56</v>
      </c>
      <c r="AK48" s="58">
        <f t="shared" si="11"/>
        <v>244447.19</v>
      </c>
      <c r="AM48" s="36">
        <f>+'[2]Fed Elig &amp; Non-Fed Calworks'!AA45</f>
        <v>117792.75</v>
      </c>
      <c r="AN48" s="35">
        <f>+'[2]Fed Elig &amp; Non-Fed Calworks'!AC45</f>
        <v>111333.19</v>
      </c>
      <c r="AO48" s="58">
        <f>+'[2]Fed Elig &amp; Non-Fed Calworks'!AB45</f>
        <v>6459.55</v>
      </c>
      <c r="AP48" s="58">
        <f t="shared" si="12"/>
        <v>235585.49</v>
      </c>
      <c r="AR48" s="36">
        <f>+'[2]Fed Elig &amp; Non-Fed Calworks'!AF45</f>
        <v>138380.77</v>
      </c>
      <c r="AS48" s="35">
        <f>+'[2]Fed Elig &amp; Non-Fed Calworks'!AH45</f>
        <v>130858.64</v>
      </c>
      <c r="AT48" s="58">
        <f>+'[2]Fed Elig &amp; Non-Fed Calworks'!AG45</f>
        <v>7522.11</v>
      </c>
      <c r="AU48" s="58">
        <f t="shared" si="13"/>
        <v>276761.51999999996</v>
      </c>
      <c r="AW48" s="36">
        <f>+'[2]Fed Elig &amp; Non-Fed Calworks'!AK45</f>
        <v>114897.81</v>
      </c>
      <c r="AX48" s="35">
        <f>+'[2]Fed Elig &amp; Non-Fed Calworks'!AM45</f>
        <v>108539.46</v>
      </c>
      <c r="AY48" s="58">
        <f>+'[2]Fed Elig &amp; Non-Fed Calworks'!AL45</f>
        <v>6358.35</v>
      </c>
      <c r="AZ48" s="58">
        <f t="shared" si="14"/>
        <v>229795.62000000002</v>
      </c>
      <c r="BB48" s="36">
        <f>+'[2]Fed Elig &amp; Non-Fed Calworks'!AP45</f>
        <v>120918.34</v>
      </c>
      <c r="BC48" s="35">
        <f>+'[2]Fed Elig &amp; Non-Fed Calworks'!AR45</f>
        <v>114284.4</v>
      </c>
      <c r="BD48" s="58">
        <f>+'[2]Fed Elig &amp; Non-Fed Calworks'!AQ45</f>
        <v>6633.93</v>
      </c>
      <c r="BE48" s="58">
        <f t="shared" si="15"/>
        <v>241836.66999999998</v>
      </c>
      <c r="BG48" s="36">
        <f>+'[2]Fed Elig &amp; Non-Fed Calworks'!AU45</f>
        <v>248314.21</v>
      </c>
      <c r="BH48" s="35">
        <f>+'[2]Fed Elig &amp; Non-Fed Calworks'!AW45</f>
        <v>235302.5</v>
      </c>
      <c r="BI48" s="58">
        <f>+'[2]Fed Elig &amp; Non-Fed Calworks'!AV45</f>
        <v>13011.7</v>
      </c>
      <c r="BJ48" s="58">
        <f t="shared" si="16"/>
        <v>496628.41</v>
      </c>
      <c r="BL48" s="36">
        <f>+'[2]Fed Elig &amp; Non-Fed Calworks'!AZ45</f>
        <v>239130.77</v>
      </c>
      <c r="BM48" s="35">
        <f>+'[2]Fed Elig &amp; Non-Fed Calworks'!BB45</f>
        <v>226568.41</v>
      </c>
      <c r="BN48" s="58">
        <f>+'[2]Fed Elig &amp; Non-Fed Calworks'!BA45</f>
        <v>12562.34</v>
      </c>
      <c r="BO48" s="58">
        <f t="shared" si="17"/>
        <v>478261.52</v>
      </c>
      <c r="BQ48" s="36">
        <f>+'[2]Fed Elig &amp; Non-Fed Calworks'!BE45</f>
        <v>253858.32</v>
      </c>
      <c r="BR48" s="35">
        <f>+'[2]Fed Elig &amp; Non-Fed Calworks'!BG45</f>
        <v>240617.23</v>
      </c>
      <c r="BS48" s="58">
        <f>+'[2]Fed Elig &amp; Non-Fed Calworks'!BF45</f>
        <v>13241.09</v>
      </c>
      <c r="BT48" s="58">
        <f t="shared" si="18"/>
        <v>507716.6400000001</v>
      </c>
    </row>
    <row r="49" spans="1:72" ht="13.5">
      <c r="A49" s="85" t="s">
        <v>43</v>
      </c>
      <c r="C49" s="36">
        <f t="shared" si="0"/>
        <v>9470647.61</v>
      </c>
      <c r="D49" s="35">
        <f t="shared" si="1"/>
        <v>8983349.42</v>
      </c>
      <c r="E49" s="58">
        <f t="shared" si="2"/>
        <v>487298.04000000004</v>
      </c>
      <c r="F49" s="58">
        <f t="shared" si="3"/>
        <v>18941295.07</v>
      </c>
      <c r="H49" s="89">
        <f>+'FY 0708 EXPEND'!G50+'FY 0708 EXPEND'!H50</f>
        <v>17880014.16</v>
      </c>
      <c r="I49" s="90">
        <f t="shared" si="4"/>
        <v>573982.870000001</v>
      </c>
      <c r="J49" s="88"/>
      <c r="K49" s="89">
        <f t="shared" si="5"/>
        <v>475405</v>
      </c>
      <c r="L49" s="90">
        <f t="shared" si="6"/>
        <v>11893.040000000037</v>
      </c>
      <c r="N49" s="36">
        <f>+'[2]Fed Elig &amp; Non-Fed Calworks'!B46</f>
        <v>1187460.86</v>
      </c>
      <c r="O49" s="35">
        <f>+'[2]Fed Elig &amp; Non-Fed Calworks'!D46</f>
        <v>1128087.81</v>
      </c>
      <c r="P49" s="58">
        <f>+'[2]Fed Elig &amp; Non-Fed Calworks'!C46</f>
        <v>59373.04</v>
      </c>
      <c r="Q49" s="58">
        <f t="shared" si="7"/>
        <v>2374921.71</v>
      </c>
      <c r="S49" s="36">
        <f>+'[2]Fed Elig &amp; Non-Fed Calworks'!G46</f>
        <v>1048023.67</v>
      </c>
      <c r="T49" s="35">
        <f>+'[2]Fed Elig &amp; Non-Fed Calworks'!I46</f>
        <v>995622.48</v>
      </c>
      <c r="U49" s="58">
        <f>+'[2]Fed Elig &amp; Non-Fed Calworks'!H46</f>
        <v>52401.19</v>
      </c>
      <c r="V49" s="58">
        <f t="shared" si="8"/>
        <v>2096047.3399999999</v>
      </c>
      <c r="X49" s="36">
        <f>+'[2]Fed Elig &amp; Non-Fed Calworks'!L46</f>
        <v>836416.54</v>
      </c>
      <c r="Y49" s="35">
        <f>+'[2]Fed Elig &amp; Non-Fed Calworks'!N46</f>
        <v>794595.71</v>
      </c>
      <c r="Z49" s="58">
        <f>+'[2]Fed Elig &amp; Non-Fed Calworks'!M46</f>
        <v>41820.82</v>
      </c>
      <c r="AA49" s="58">
        <f t="shared" si="9"/>
        <v>1672833.07</v>
      </c>
      <c r="AC49" s="36">
        <f>+'[2]Fed Elig &amp; Non-Fed Calworks'!Q46</f>
        <v>688611.63</v>
      </c>
      <c r="AD49" s="35">
        <f>+'[2]Fed Elig &amp; Non-Fed Calworks'!S46</f>
        <v>654181.05</v>
      </c>
      <c r="AE49" s="58">
        <f>+'[2]Fed Elig &amp; Non-Fed Calworks'!R46</f>
        <v>34430.58</v>
      </c>
      <c r="AF49" s="58">
        <f t="shared" si="10"/>
        <v>1377223.2600000002</v>
      </c>
      <c r="AH49" s="36">
        <f>+'[2]Fed Elig &amp; Non-Fed Calworks'!V46</f>
        <v>535913.71</v>
      </c>
      <c r="AI49" s="35">
        <f>+'[2]Fed Elig &amp; Non-Fed Calworks'!X46</f>
        <v>507366.56</v>
      </c>
      <c r="AJ49" s="58">
        <f>+'[2]Fed Elig &amp; Non-Fed Calworks'!W46</f>
        <v>28547.14</v>
      </c>
      <c r="AK49" s="58">
        <f t="shared" si="11"/>
        <v>1071827.41</v>
      </c>
      <c r="AM49" s="36">
        <f>+'[2]Fed Elig &amp; Non-Fed Calworks'!AA46</f>
        <v>511114.25</v>
      </c>
      <c r="AN49" s="35">
        <f>+'[2]Fed Elig &amp; Non-Fed Calworks'!AC46</f>
        <v>483907.34</v>
      </c>
      <c r="AO49" s="58">
        <f>+'[2]Fed Elig &amp; Non-Fed Calworks'!AB46</f>
        <v>27206.9</v>
      </c>
      <c r="AP49" s="58">
        <f t="shared" si="12"/>
        <v>1022228.4900000001</v>
      </c>
      <c r="AR49" s="36">
        <f>+'[2]Fed Elig &amp; Non-Fed Calworks'!AF46</f>
        <v>598175.34</v>
      </c>
      <c r="AS49" s="35">
        <f>+'[2]Fed Elig &amp; Non-Fed Calworks'!AH46</f>
        <v>566571.87</v>
      </c>
      <c r="AT49" s="58">
        <f>+'[2]Fed Elig &amp; Non-Fed Calworks'!AG46</f>
        <v>31603.45</v>
      </c>
      <c r="AU49" s="58">
        <f t="shared" si="13"/>
        <v>1196350.66</v>
      </c>
      <c r="AW49" s="36">
        <f>+'[2]Fed Elig &amp; Non-Fed Calworks'!AK46</f>
        <v>519294.72</v>
      </c>
      <c r="AX49" s="35">
        <f>+'[2]Fed Elig &amp; Non-Fed Calworks'!AM46</f>
        <v>491643.5</v>
      </c>
      <c r="AY49" s="58">
        <f>+'[2]Fed Elig &amp; Non-Fed Calworks'!AL46</f>
        <v>27651.2</v>
      </c>
      <c r="AZ49" s="58">
        <f t="shared" si="14"/>
        <v>1038589.4199999999</v>
      </c>
      <c r="BB49" s="36">
        <f>+'[2]Fed Elig &amp; Non-Fed Calworks'!AP46</f>
        <v>522691.72</v>
      </c>
      <c r="BC49" s="35">
        <f>+'[2]Fed Elig &amp; Non-Fed Calworks'!AR46</f>
        <v>494882.47</v>
      </c>
      <c r="BD49" s="58">
        <f>+'[2]Fed Elig &amp; Non-Fed Calworks'!AQ46</f>
        <v>27809.24</v>
      </c>
      <c r="BE49" s="58">
        <f t="shared" si="15"/>
        <v>1045383.4299999999</v>
      </c>
      <c r="BG49" s="36">
        <f>+'[2]Fed Elig &amp; Non-Fed Calworks'!AU46</f>
        <v>941302.23</v>
      </c>
      <c r="BH49" s="35">
        <f>+'[2]Fed Elig &amp; Non-Fed Calworks'!AW46</f>
        <v>892514.13</v>
      </c>
      <c r="BI49" s="58">
        <f>+'[2]Fed Elig &amp; Non-Fed Calworks'!AV46</f>
        <v>48788.08</v>
      </c>
      <c r="BJ49" s="58">
        <f t="shared" si="16"/>
        <v>1882604.44</v>
      </c>
      <c r="BL49" s="36">
        <f>+'[2]Fed Elig &amp; Non-Fed Calworks'!AZ46</f>
        <v>866397.46</v>
      </c>
      <c r="BM49" s="35">
        <f>+'[2]Fed Elig &amp; Non-Fed Calworks'!BB46</f>
        <v>821247.31</v>
      </c>
      <c r="BN49" s="58">
        <f>+'[2]Fed Elig &amp; Non-Fed Calworks'!BA46</f>
        <v>45150.13</v>
      </c>
      <c r="BO49" s="58">
        <f t="shared" si="17"/>
        <v>1732794.9</v>
      </c>
      <c r="BQ49" s="36">
        <f>+'[2]Fed Elig &amp; Non-Fed Calworks'!BE46</f>
        <v>1215245.48</v>
      </c>
      <c r="BR49" s="35">
        <f>+'[2]Fed Elig &amp; Non-Fed Calworks'!BG46</f>
        <v>1152729.19</v>
      </c>
      <c r="BS49" s="58">
        <f>+'[2]Fed Elig &amp; Non-Fed Calworks'!BF46</f>
        <v>62516.27</v>
      </c>
      <c r="BT49" s="58">
        <f t="shared" si="18"/>
        <v>2430490.94</v>
      </c>
    </row>
    <row r="50" spans="1:72" ht="13.5">
      <c r="A50" s="85" t="s">
        <v>44</v>
      </c>
      <c r="C50" s="36">
        <f t="shared" si="0"/>
        <v>1298157.49</v>
      </c>
      <c r="D50" s="35">
        <f t="shared" si="1"/>
        <v>1231206</v>
      </c>
      <c r="E50" s="58">
        <f t="shared" si="2"/>
        <v>66951.34</v>
      </c>
      <c r="F50" s="58">
        <f t="shared" si="3"/>
        <v>2596314.83</v>
      </c>
      <c r="H50" s="89">
        <f>+'FY 0708 EXPEND'!G51+'FY 0708 EXPEND'!H51</f>
        <v>2336546.9699999997</v>
      </c>
      <c r="I50" s="90">
        <f t="shared" si="4"/>
        <v>192816.52000000048</v>
      </c>
      <c r="J50" s="88"/>
      <c r="K50" s="89">
        <f t="shared" si="5"/>
        <v>62126</v>
      </c>
      <c r="L50" s="90">
        <f t="shared" si="6"/>
        <v>4825.3399999999965</v>
      </c>
      <c r="N50" s="36">
        <f>+'[2]Fed Elig &amp; Non-Fed Calworks'!B47</f>
        <v>167612.7</v>
      </c>
      <c r="O50" s="35">
        <f>+'[2]Fed Elig &amp; Non-Fed Calworks'!D47</f>
        <v>159232.05</v>
      </c>
      <c r="P50" s="58">
        <f>+'[2]Fed Elig &amp; Non-Fed Calworks'!C47</f>
        <v>8380.64</v>
      </c>
      <c r="Q50" s="58">
        <f t="shared" si="7"/>
        <v>335225.39</v>
      </c>
      <c r="S50" s="36">
        <f>+'[2]Fed Elig &amp; Non-Fed Calworks'!G47</f>
        <v>139875.28</v>
      </c>
      <c r="T50" s="35">
        <f>+'[2]Fed Elig &amp; Non-Fed Calworks'!I47</f>
        <v>132881.51</v>
      </c>
      <c r="U50" s="58">
        <f>+'[2]Fed Elig &amp; Non-Fed Calworks'!H47</f>
        <v>6993.76</v>
      </c>
      <c r="V50" s="58">
        <f t="shared" si="8"/>
        <v>279750.55000000005</v>
      </c>
      <c r="X50" s="36">
        <f>+'[2]Fed Elig &amp; Non-Fed Calworks'!L47</f>
        <v>123437.23</v>
      </c>
      <c r="Y50" s="35">
        <f>+'[2]Fed Elig &amp; Non-Fed Calworks'!N47</f>
        <v>117265.34</v>
      </c>
      <c r="Z50" s="58">
        <f>+'[2]Fed Elig &amp; Non-Fed Calworks'!M47</f>
        <v>6171.87</v>
      </c>
      <c r="AA50" s="58">
        <f t="shared" si="9"/>
        <v>246874.44</v>
      </c>
      <c r="AC50" s="36">
        <f>+'[2]Fed Elig &amp; Non-Fed Calworks'!Q47</f>
        <v>103865.04</v>
      </c>
      <c r="AD50" s="35">
        <f>+'[2]Fed Elig &amp; Non-Fed Calworks'!S47</f>
        <v>98671.77</v>
      </c>
      <c r="AE50" s="58">
        <f>+'[2]Fed Elig &amp; Non-Fed Calworks'!R47</f>
        <v>5193.25</v>
      </c>
      <c r="AF50" s="58">
        <f t="shared" si="10"/>
        <v>207730.06</v>
      </c>
      <c r="AH50" s="36">
        <f>+'[2]Fed Elig &amp; Non-Fed Calworks'!V47</f>
        <v>74164.66</v>
      </c>
      <c r="AI50" s="35">
        <f>+'[2]Fed Elig &amp; Non-Fed Calworks'!X47</f>
        <v>70210.07</v>
      </c>
      <c r="AJ50" s="58">
        <f>+'[2]Fed Elig &amp; Non-Fed Calworks'!W47</f>
        <v>3954.58</v>
      </c>
      <c r="AK50" s="58">
        <f t="shared" si="11"/>
        <v>148329.31</v>
      </c>
      <c r="AM50" s="36">
        <f>+'[2]Fed Elig &amp; Non-Fed Calworks'!AA47</f>
        <v>54063.6</v>
      </c>
      <c r="AN50" s="35">
        <f>+'[2]Fed Elig &amp; Non-Fed Calworks'!AC47</f>
        <v>51112.56</v>
      </c>
      <c r="AO50" s="58">
        <f>+'[2]Fed Elig &amp; Non-Fed Calworks'!AB47</f>
        <v>2951.03</v>
      </c>
      <c r="AP50" s="58">
        <f t="shared" si="12"/>
        <v>108127.19</v>
      </c>
      <c r="AR50" s="36">
        <f>+'[2]Fed Elig &amp; Non-Fed Calworks'!AF47</f>
        <v>84234.11</v>
      </c>
      <c r="AS50" s="35">
        <f>+'[2]Fed Elig &amp; Non-Fed Calworks'!AH47</f>
        <v>79735.93</v>
      </c>
      <c r="AT50" s="58">
        <f>+'[2]Fed Elig &amp; Non-Fed Calworks'!AG47</f>
        <v>4498.17</v>
      </c>
      <c r="AU50" s="58">
        <f t="shared" si="13"/>
        <v>168468.21</v>
      </c>
      <c r="AW50" s="36">
        <f>+'[2]Fed Elig &amp; Non-Fed Calworks'!AK47</f>
        <v>67756.22</v>
      </c>
      <c r="AX50" s="35">
        <f>+'[2]Fed Elig &amp; Non-Fed Calworks'!AM47</f>
        <v>64108.7</v>
      </c>
      <c r="AY50" s="58">
        <f>+'[2]Fed Elig &amp; Non-Fed Calworks'!AL47</f>
        <v>3647.5</v>
      </c>
      <c r="AZ50" s="58">
        <f t="shared" si="14"/>
        <v>135512.41999999998</v>
      </c>
      <c r="BB50" s="36">
        <f>+'[2]Fed Elig &amp; Non-Fed Calworks'!AP47</f>
        <v>63846.13</v>
      </c>
      <c r="BC50" s="35">
        <f>+'[2]Fed Elig &amp; Non-Fed Calworks'!AR47</f>
        <v>60418.15</v>
      </c>
      <c r="BD50" s="58">
        <f>+'[2]Fed Elig &amp; Non-Fed Calworks'!AQ47</f>
        <v>3427.96</v>
      </c>
      <c r="BE50" s="58">
        <f t="shared" si="15"/>
        <v>127692.24</v>
      </c>
      <c r="BG50" s="36">
        <f>+'[2]Fed Elig &amp; Non-Fed Calworks'!AU47</f>
        <v>133040.17</v>
      </c>
      <c r="BH50" s="35">
        <f>+'[2]Fed Elig &amp; Non-Fed Calworks'!AW47</f>
        <v>126153.46</v>
      </c>
      <c r="BI50" s="58">
        <f>+'[2]Fed Elig &amp; Non-Fed Calworks'!AV47</f>
        <v>6886.71</v>
      </c>
      <c r="BJ50" s="58">
        <f t="shared" si="16"/>
        <v>266080.34</v>
      </c>
      <c r="BL50" s="36">
        <f>+'[2]Fed Elig &amp; Non-Fed Calworks'!AZ47</f>
        <v>133605.43</v>
      </c>
      <c r="BM50" s="35">
        <f>+'[2]Fed Elig &amp; Non-Fed Calworks'!BB47</f>
        <v>126655.45</v>
      </c>
      <c r="BN50" s="58">
        <f>+'[2]Fed Elig &amp; Non-Fed Calworks'!BA47</f>
        <v>6949.97</v>
      </c>
      <c r="BO50" s="58">
        <f t="shared" si="17"/>
        <v>267210.85</v>
      </c>
      <c r="BQ50" s="36">
        <f>+'[2]Fed Elig &amp; Non-Fed Calworks'!BE47</f>
        <v>152656.92</v>
      </c>
      <c r="BR50" s="35">
        <f>+'[2]Fed Elig &amp; Non-Fed Calworks'!BG47</f>
        <v>144761.01</v>
      </c>
      <c r="BS50" s="58">
        <f>+'[2]Fed Elig &amp; Non-Fed Calworks'!BF47</f>
        <v>7895.9</v>
      </c>
      <c r="BT50" s="58">
        <f t="shared" si="18"/>
        <v>305313.8300000001</v>
      </c>
    </row>
    <row r="51" spans="1:72" ht="13.5">
      <c r="A51" s="85" t="s">
        <v>45</v>
      </c>
      <c r="C51" s="36">
        <f t="shared" si="0"/>
        <v>2484971.3099999996</v>
      </c>
      <c r="D51" s="35">
        <f t="shared" si="1"/>
        <v>2355863.15</v>
      </c>
      <c r="E51" s="58">
        <f t="shared" si="2"/>
        <v>129108.05</v>
      </c>
      <c r="F51" s="58">
        <f t="shared" si="3"/>
        <v>4969942.509999999</v>
      </c>
      <c r="H51" s="89">
        <f>+'FY 0708 EXPEND'!G52+'FY 0708 EXPEND'!H52</f>
        <v>5572538.489999999</v>
      </c>
      <c r="I51" s="90">
        <f t="shared" si="4"/>
        <v>-731704.0300000003</v>
      </c>
      <c r="J51" s="88"/>
      <c r="K51" s="89">
        <f t="shared" si="5"/>
        <v>148166</v>
      </c>
      <c r="L51" s="90">
        <f t="shared" si="6"/>
        <v>-19057.949999999997</v>
      </c>
      <c r="N51" s="36">
        <f>+'[2]Fed Elig &amp; Non-Fed Calworks'!B48</f>
        <v>298981.77</v>
      </c>
      <c r="O51" s="35">
        <f>+'[2]Fed Elig &amp; Non-Fed Calworks'!D48</f>
        <v>284032.67</v>
      </c>
      <c r="P51" s="58">
        <f>+'[2]Fed Elig &amp; Non-Fed Calworks'!C48</f>
        <v>14949.09</v>
      </c>
      <c r="Q51" s="58">
        <f t="shared" si="7"/>
        <v>597963.5299999999</v>
      </c>
      <c r="S51" s="36">
        <f>+'[2]Fed Elig &amp; Non-Fed Calworks'!G48</f>
        <v>0</v>
      </c>
      <c r="T51" s="35">
        <f>+'[2]Fed Elig &amp; Non-Fed Calworks'!I48</f>
        <v>0</v>
      </c>
      <c r="U51" s="58">
        <f>+'[2]Fed Elig &amp; Non-Fed Calworks'!H48</f>
        <v>0</v>
      </c>
      <c r="V51" s="58">
        <f t="shared" si="8"/>
        <v>0</v>
      </c>
      <c r="X51" s="36">
        <f>+'[2]Fed Elig &amp; Non-Fed Calworks'!L48</f>
        <v>251259.1</v>
      </c>
      <c r="Y51" s="35">
        <f>+'[2]Fed Elig &amp; Non-Fed Calworks'!N48</f>
        <v>238696.13</v>
      </c>
      <c r="Z51" s="58">
        <f>+'[2]Fed Elig &amp; Non-Fed Calworks'!M48</f>
        <v>12562.96</v>
      </c>
      <c r="AA51" s="58">
        <f t="shared" si="9"/>
        <v>502518.19</v>
      </c>
      <c r="AC51" s="36">
        <f>+'[2]Fed Elig &amp; Non-Fed Calworks'!Q48</f>
        <v>172440.38</v>
      </c>
      <c r="AD51" s="35">
        <f>+'[2]Fed Elig &amp; Non-Fed Calworks'!S48</f>
        <v>163818.35</v>
      </c>
      <c r="AE51" s="58">
        <f>+'[2]Fed Elig &amp; Non-Fed Calworks'!R48</f>
        <v>8622.02</v>
      </c>
      <c r="AF51" s="58">
        <f t="shared" si="10"/>
        <v>344880.75</v>
      </c>
      <c r="AH51" s="36">
        <f>+'[2]Fed Elig &amp; Non-Fed Calworks'!V48</f>
        <v>156209.98</v>
      </c>
      <c r="AI51" s="35">
        <f>+'[2]Fed Elig &amp; Non-Fed Calworks'!X48</f>
        <v>147801.87</v>
      </c>
      <c r="AJ51" s="58">
        <f>+'[2]Fed Elig &amp; Non-Fed Calworks'!W48</f>
        <v>8408.1</v>
      </c>
      <c r="AK51" s="58">
        <f t="shared" si="11"/>
        <v>312419.94999999995</v>
      </c>
      <c r="AM51" s="36">
        <f>+'[2]Fed Elig &amp; Non-Fed Calworks'!AA48</f>
        <v>156047.76</v>
      </c>
      <c r="AN51" s="35">
        <f>+'[2]Fed Elig &amp; Non-Fed Calworks'!AC48</f>
        <v>147649.78</v>
      </c>
      <c r="AO51" s="58">
        <f>+'[2]Fed Elig &amp; Non-Fed Calworks'!AB48</f>
        <v>8397.98</v>
      </c>
      <c r="AP51" s="58">
        <f t="shared" si="12"/>
        <v>312095.52</v>
      </c>
      <c r="AR51" s="36">
        <f>+'[2]Fed Elig &amp; Non-Fed Calworks'!AF48</f>
        <v>196049.68</v>
      </c>
      <c r="AS51" s="35">
        <f>+'[2]Fed Elig &amp; Non-Fed Calworks'!AH48</f>
        <v>185624.12</v>
      </c>
      <c r="AT51" s="58">
        <f>+'[2]Fed Elig &amp; Non-Fed Calworks'!AG48</f>
        <v>10425.55</v>
      </c>
      <c r="AU51" s="58">
        <f t="shared" si="13"/>
        <v>392099.35</v>
      </c>
      <c r="AW51" s="36">
        <f>+'[2]Fed Elig &amp; Non-Fed Calworks'!AK48</f>
        <v>157992.25</v>
      </c>
      <c r="AX51" s="35">
        <f>+'[2]Fed Elig &amp; Non-Fed Calworks'!AM48</f>
        <v>149501.73</v>
      </c>
      <c r="AY51" s="58">
        <f>+'[2]Fed Elig &amp; Non-Fed Calworks'!AL48</f>
        <v>8490.51</v>
      </c>
      <c r="AZ51" s="58">
        <f t="shared" si="14"/>
        <v>315984.49</v>
      </c>
      <c r="BB51" s="36">
        <f>+'[2]Fed Elig &amp; Non-Fed Calworks'!AP48</f>
        <v>175143.92</v>
      </c>
      <c r="BC51" s="35">
        <f>+'[2]Fed Elig &amp; Non-Fed Calworks'!AR48</f>
        <v>165820.9</v>
      </c>
      <c r="BD51" s="58">
        <f>+'[2]Fed Elig &amp; Non-Fed Calworks'!AQ48</f>
        <v>9323</v>
      </c>
      <c r="BE51" s="58">
        <f t="shared" si="15"/>
        <v>350287.82</v>
      </c>
      <c r="BG51" s="36">
        <f>+'[2]Fed Elig &amp; Non-Fed Calworks'!AU48</f>
        <v>292737.11</v>
      </c>
      <c r="BH51" s="35">
        <f>+'[2]Fed Elig &amp; Non-Fed Calworks'!AW48</f>
        <v>277485.78</v>
      </c>
      <c r="BI51" s="58">
        <f>+'[2]Fed Elig &amp; Non-Fed Calworks'!AV48</f>
        <v>15251.32</v>
      </c>
      <c r="BJ51" s="58">
        <f t="shared" si="16"/>
        <v>585474.21</v>
      </c>
      <c r="BL51" s="36">
        <f>+'[2]Fed Elig &amp; Non-Fed Calworks'!AZ48</f>
        <v>291885.57</v>
      </c>
      <c r="BM51" s="35">
        <f>+'[2]Fed Elig &amp; Non-Fed Calworks'!BB48</f>
        <v>276651.18</v>
      </c>
      <c r="BN51" s="58">
        <f>+'[2]Fed Elig &amp; Non-Fed Calworks'!BA48</f>
        <v>15234.38</v>
      </c>
      <c r="BO51" s="58">
        <f t="shared" si="17"/>
        <v>583771.13</v>
      </c>
      <c r="BQ51" s="36">
        <f>+'[2]Fed Elig &amp; Non-Fed Calworks'!BE48</f>
        <v>336223.79</v>
      </c>
      <c r="BR51" s="35">
        <f>+'[2]Fed Elig &amp; Non-Fed Calworks'!BG48</f>
        <v>318780.64</v>
      </c>
      <c r="BS51" s="58">
        <f>+'[2]Fed Elig &amp; Non-Fed Calworks'!BF48</f>
        <v>17443.14</v>
      </c>
      <c r="BT51" s="58">
        <f t="shared" si="18"/>
        <v>672447.57</v>
      </c>
    </row>
    <row r="52" spans="1:72" ht="13.5">
      <c r="A52" s="85" t="s">
        <v>46</v>
      </c>
      <c r="C52" s="36">
        <f t="shared" si="0"/>
        <v>36563.25000000001</v>
      </c>
      <c r="D52" s="35">
        <f t="shared" si="1"/>
        <v>34707.490000000005</v>
      </c>
      <c r="E52" s="58">
        <f t="shared" si="2"/>
        <v>1855.6499999999999</v>
      </c>
      <c r="F52" s="58">
        <f t="shared" si="3"/>
        <v>73126.39000000001</v>
      </c>
      <c r="H52" s="89">
        <f>+'FY 0708 EXPEND'!G53+'FY 0708 EXPEND'!H53</f>
        <v>47448.36</v>
      </c>
      <c r="I52" s="90">
        <f t="shared" si="4"/>
        <v>23822.38000000002</v>
      </c>
      <c r="J52" s="88"/>
      <c r="K52" s="89">
        <f t="shared" si="5"/>
        <v>1262</v>
      </c>
      <c r="L52" s="90">
        <f t="shared" si="6"/>
        <v>593.6499999999999</v>
      </c>
      <c r="N52" s="36">
        <f>+'[2]Fed Elig &amp; Non-Fed Calworks'!B49</f>
        <v>2131.61</v>
      </c>
      <c r="O52" s="35">
        <f>+'[2]Fed Elig &amp; Non-Fed Calworks'!D49</f>
        <v>2025.03</v>
      </c>
      <c r="P52" s="58">
        <f>+'[2]Fed Elig &amp; Non-Fed Calworks'!C49</f>
        <v>106.58</v>
      </c>
      <c r="Q52" s="58">
        <f t="shared" si="7"/>
        <v>4263.22</v>
      </c>
      <c r="S52" s="36">
        <f>+'[2]Fed Elig &amp; Non-Fed Calworks'!G49</f>
        <v>873.03</v>
      </c>
      <c r="T52" s="35">
        <f>+'[2]Fed Elig &amp; Non-Fed Calworks'!I49</f>
        <v>829.36</v>
      </c>
      <c r="U52" s="58">
        <f>+'[2]Fed Elig &amp; Non-Fed Calworks'!H49</f>
        <v>43.65</v>
      </c>
      <c r="V52" s="58">
        <f t="shared" si="8"/>
        <v>1746.04</v>
      </c>
      <c r="X52" s="36">
        <f>+'[2]Fed Elig &amp; Non-Fed Calworks'!L49</f>
        <v>1293.76</v>
      </c>
      <c r="Y52" s="35">
        <f>+'[2]Fed Elig &amp; Non-Fed Calworks'!N49</f>
        <v>1229.06</v>
      </c>
      <c r="Z52" s="58">
        <f>+'[2]Fed Elig &amp; Non-Fed Calworks'!M49</f>
        <v>64.68</v>
      </c>
      <c r="AA52" s="58">
        <f t="shared" si="9"/>
        <v>2587.4999999999995</v>
      </c>
      <c r="AC52" s="36">
        <f>+'[2]Fed Elig &amp; Non-Fed Calworks'!Q49</f>
        <v>948.82</v>
      </c>
      <c r="AD52" s="35">
        <f>+'[2]Fed Elig &amp; Non-Fed Calworks'!S49</f>
        <v>901.37</v>
      </c>
      <c r="AE52" s="58">
        <f>+'[2]Fed Elig &amp; Non-Fed Calworks'!R49</f>
        <v>47.44</v>
      </c>
      <c r="AF52" s="58">
        <f t="shared" si="10"/>
        <v>1897.63</v>
      </c>
      <c r="AH52" s="36">
        <f>+'[2]Fed Elig &amp; Non-Fed Calworks'!V49</f>
        <v>1392.45</v>
      </c>
      <c r="AI52" s="35">
        <f>+'[2]Fed Elig &amp; Non-Fed Calworks'!X49</f>
        <v>1320.33</v>
      </c>
      <c r="AJ52" s="58">
        <f>+'[2]Fed Elig &amp; Non-Fed Calworks'!W49</f>
        <v>72.12</v>
      </c>
      <c r="AK52" s="58">
        <f t="shared" si="11"/>
        <v>2784.8999999999996</v>
      </c>
      <c r="AM52" s="36">
        <f>+'[2]Fed Elig &amp; Non-Fed Calworks'!AA49</f>
        <v>14896.16</v>
      </c>
      <c r="AN52" s="35">
        <f>+'[2]Fed Elig &amp; Non-Fed Calworks'!AC49</f>
        <v>14148.85</v>
      </c>
      <c r="AO52" s="58">
        <f>+'[2]Fed Elig &amp; Non-Fed Calworks'!AB49</f>
        <v>747.31</v>
      </c>
      <c r="AP52" s="58">
        <f t="shared" si="12"/>
        <v>29792.320000000003</v>
      </c>
      <c r="AR52" s="36">
        <f>+'[2]Fed Elig &amp; Non-Fed Calworks'!AF49</f>
        <v>707.48</v>
      </c>
      <c r="AS52" s="35">
        <f>+'[2]Fed Elig &amp; Non-Fed Calworks'!AH49</f>
        <v>668.34</v>
      </c>
      <c r="AT52" s="58">
        <f>+'[2]Fed Elig &amp; Non-Fed Calworks'!AG49</f>
        <v>39.12</v>
      </c>
      <c r="AU52" s="58">
        <f t="shared" si="13"/>
        <v>1414.94</v>
      </c>
      <c r="AW52" s="36">
        <f>+'[2]Fed Elig &amp; Non-Fed Calworks'!AK49</f>
        <v>728.29</v>
      </c>
      <c r="AX52" s="35">
        <f>+'[2]Fed Elig &amp; Non-Fed Calworks'!AM49</f>
        <v>690.62</v>
      </c>
      <c r="AY52" s="58">
        <f>+'[2]Fed Elig &amp; Non-Fed Calworks'!AL49</f>
        <v>37.67</v>
      </c>
      <c r="AZ52" s="58">
        <f t="shared" si="14"/>
        <v>1456.58</v>
      </c>
      <c r="BB52" s="36">
        <f>+'[2]Fed Elig &amp; Non-Fed Calworks'!AP49</f>
        <v>1434.37</v>
      </c>
      <c r="BC52" s="35">
        <f>+'[2]Fed Elig &amp; Non-Fed Calworks'!AR49</f>
        <v>1361.38</v>
      </c>
      <c r="BD52" s="58">
        <f>+'[2]Fed Elig &amp; Non-Fed Calworks'!AQ49</f>
        <v>72.97</v>
      </c>
      <c r="BE52" s="58">
        <f t="shared" si="15"/>
        <v>2868.72</v>
      </c>
      <c r="BG52" s="36">
        <f>+'[2]Fed Elig &amp; Non-Fed Calworks'!AU49</f>
        <v>2522.36</v>
      </c>
      <c r="BH52" s="35">
        <f>+'[2]Fed Elig &amp; Non-Fed Calworks'!AW49</f>
        <v>2392.49</v>
      </c>
      <c r="BI52" s="58">
        <f>+'[2]Fed Elig &amp; Non-Fed Calworks'!AV49</f>
        <v>129.87</v>
      </c>
      <c r="BJ52" s="58">
        <f t="shared" si="16"/>
        <v>5044.72</v>
      </c>
      <c r="BL52" s="36">
        <f>+'[2]Fed Elig &amp; Non-Fed Calworks'!AZ49</f>
        <v>7592.05</v>
      </c>
      <c r="BM52" s="35">
        <f>+'[2]Fed Elig &amp; Non-Fed Calworks'!BB49</f>
        <v>7204.93</v>
      </c>
      <c r="BN52" s="58">
        <f>+'[2]Fed Elig &amp; Non-Fed Calworks'!BA49</f>
        <v>387.1</v>
      </c>
      <c r="BO52" s="58">
        <f t="shared" si="17"/>
        <v>15184.08</v>
      </c>
      <c r="BQ52" s="36">
        <f>+'[2]Fed Elig &amp; Non-Fed Calworks'!BE49</f>
        <v>2042.87</v>
      </c>
      <c r="BR52" s="35">
        <f>+'[2]Fed Elig &amp; Non-Fed Calworks'!BG49</f>
        <v>1935.73</v>
      </c>
      <c r="BS52" s="58">
        <f>+'[2]Fed Elig &amp; Non-Fed Calworks'!BF49</f>
        <v>107.14</v>
      </c>
      <c r="BT52" s="58">
        <f t="shared" si="18"/>
        <v>4085.74</v>
      </c>
    </row>
    <row r="53" spans="1:72" ht="13.5">
      <c r="A53" s="85" t="s">
        <v>47</v>
      </c>
      <c r="C53" s="36">
        <f t="shared" si="0"/>
        <v>546822.9199999999</v>
      </c>
      <c r="D53" s="35">
        <f t="shared" si="1"/>
        <v>518225.07</v>
      </c>
      <c r="E53" s="58">
        <f t="shared" si="2"/>
        <v>28597.7</v>
      </c>
      <c r="F53" s="58">
        <f t="shared" si="3"/>
        <v>1093645.69</v>
      </c>
      <c r="H53" s="89">
        <f>+'FY 0708 EXPEND'!G54+'FY 0708 EXPEND'!H54</f>
        <v>932199.5800000001</v>
      </c>
      <c r="I53" s="90">
        <f t="shared" si="4"/>
        <v>132848.40999999992</v>
      </c>
      <c r="J53" s="88"/>
      <c r="K53" s="89">
        <f t="shared" si="5"/>
        <v>24786</v>
      </c>
      <c r="L53" s="90">
        <f t="shared" si="6"/>
        <v>3811.7000000000007</v>
      </c>
      <c r="N53" s="36">
        <f>+'[2]Fed Elig &amp; Non-Fed Calworks'!B50</f>
        <v>63040.28</v>
      </c>
      <c r="O53" s="35">
        <f>+'[2]Fed Elig &amp; Non-Fed Calworks'!D50</f>
        <v>59888.26</v>
      </c>
      <c r="P53" s="58">
        <f>+'[2]Fed Elig &amp; Non-Fed Calworks'!C50</f>
        <v>3152.01</v>
      </c>
      <c r="Q53" s="58">
        <f t="shared" si="7"/>
        <v>126080.55</v>
      </c>
      <c r="S53" s="36">
        <f>+'[2]Fed Elig &amp; Non-Fed Calworks'!G50</f>
        <v>66904.63</v>
      </c>
      <c r="T53" s="35">
        <f>+'[2]Fed Elig &amp; Non-Fed Calworks'!I50</f>
        <v>63559.38</v>
      </c>
      <c r="U53" s="58">
        <f>+'[2]Fed Elig &amp; Non-Fed Calworks'!H50</f>
        <v>3345.23</v>
      </c>
      <c r="V53" s="58">
        <f t="shared" si="8"/>
        <v>133809.24000000002</v>
      </c>
      <c r="X53" s="36">
        <f>+'[2]Fed Elig &amp; Non-Fed Calworks'!L50</f>
        <v>53200.27</v>
      </c>
      <c r="Y53" s="35">
        <f>+'[2]Fed Elig &amp; Non-Fed Calworks'!N50</f>
        <v>50540.23</v>
      </c>
      <c r="Z53" s="58">
        <f>+'[2]Fed Elig &amp; Non-Fed Calworks'!M50</f>
        <v>2660.02</v>
      </c>
      <c r="AA53" s="58">
        <f t="shared" si="9"/>
        <v>106400.52</v>
      </c>
      <c r="AC53" s="36">
        <f>+'[2]Fed Elig &amp; Non-Fed Calworks'!Q50</f>
        <v>33940.36</v>
      </c>
      <c r="AD53" s="35">
        <f>+'[2]Fed Elig &amp; Non-Fed Calworks'!S50</f>
        <v>32243.34</v>
      </c>
      <c r="AE53" s="58">
        <f>+'[2]Fed Elig &amp; Non-Fed Calworks'!R50</f>
        <v>1697.02</v>
      </c>
      <c r="AF53" s="58">
        <f t="shared" si="10"/>
        <v>67880.72</v>
      </c>
      <c r="AH53" s="36">
        <f>+'[2]Fed Elig &amp; Non-Fed Calworks'!V50</f>
        <v>26387.58</v>
      </c>
      <c r="AI53" s="35">
        <f>+'[2]Fed Elig &amp; Non-Fed Calworks'!X50</f>
        <v>24910.43</v>
      </c>
      <c r="AJ53" s="58">
        <f>+'[2]Fed Elig &amp; Non-Fed Calworks'!W50</f>
        <v>1477.15</v>
      </c>
      <c r="AK53" s="58">
        <f t="shared" si="11"/>
        <v>52775.16</v>
      </c>
      <c r="AM53" s="36">
        <f>+'[2]Fed Elig &amp; Non-Fed Calworks'!AA50</f>
        <v>27728.47</v>
      </c>
      <c r="AN53" s="35">
        <f>+'[2]Fed Elig &amp; Non-Fed Calworks'!AC50</f>
        <v>26187.04</v>
      </c>
      <c r="AO53" s="58">
        <f>+'[2]Fed Elig &amp; Non-Fed Calworks'!AB50</f>
        <v>1541.41</v>
      </c>
      <c r="AP53" s="58">
        <f t="shared" si="12"/>
        <v>55456.920000000006</v>
      </c>
      <c r="AR53" s="36">
        <f>+'[2]Fed Elig &amp; Non-Fed Calworks'!AF50</f>
        <v>33075.2</v>
      </c>
      <c r="AS53" s="35">
        <f>+'[2]Fed Elig &amp; Non-Fed Calworks'!AH50</f>
        <v>31261.76</v>
      </c>
      <c r="AT53" s="58">
        <f>+'[2]Fed Elig &amp; Non-Fed Calworks'!AG50</f>
        <v>1813.42</v>
      </c>
      <c r="AU53" s="58">
        <f t="shared" si="13"/>
        <v>66150.37999999999</v>
      </c>
      <c r="AW53" s="36">
        <f>+'[2]Fed Elig &amp; Non-Fed Calworks'!AK50</f>
        <v>29186.82</v>
      </c>
      <c r="AX53" s="35">
        <f>+'[2]Fed Elig &amp; Non-Fed Calworks'!AM50</f>
        <v>27573.56</v>
      </c>
      <c r="AY53" s="58">
        <f>+'[2]Fed Elig &amp; Non-Fed Calworks'!AL50</f>
        <v>1613.25</v>
      </c>
      <c r="AZ53" s="58">
        <f t="shared" si="14"/>
        <v>58373.630000000005</v>
      </c>
      <c r="BB53" s="36">
        <f>+'[2]Fed Elig &amp; Non-Fed Calworks'!AP50</f>
        <v>33163.84</v>
      </c>
      <c r="BC53" s="35">
        <f>+'[2]Fed Elig &amp; Non-Fed Calworks'!AR50</f>
        <v>31352.71</v>
      </c>
      <c r="BD53" s="58">
        <f>+'[2]Fed Elig &amp; Non-Fed Calworks'!AQ50</f>
        <v>1811.12</v>
      </c>
      <c r="BE53" s="58">
        <f t="shared" si="15"/>
        <v>66327.67</v>
      </c>
      <c r="BG53" s="36">
        <f>+'[2]Fed Elig &amp; Non-Fed Calworks'!AU50</f>
        <v>58964.37</v>
      </c>
      <c r="BH53" s="35">
        <f>+'[2]Fed Elig &amp; Non-Fed Calworks'!AW50</f>
        <v>55862.19</v>
      </c>
      <c r="BI53" s="58">
        <f>+'[2]Fed Elig &amp; Non-Fed Calworks'!AV50</f>
        <v>3102.17</v>
      </c>
      <c r="BJ53" s="58">
        <f t="shared" si="16"/>
        <v>117928.73</v>
      </c>
      <c r="BL53" s="36">
        <f>+'[2]Fed Elig &amp; Non-Fed Calworks'!AZ50</f>
        <v>61088.91</v>
      </c>
      <c r="BM53" s="35">
        <f>+'[2]Fed Elig &amp; Non-Fed Calworks'!BB50</f>
        <v>57866.61</v>
      </c>
      <c r="BN53" s="58">
        <f>+'[2]Fed Elig &amp; Non-Fed Calworks'!BA50</f>
        <v>3222.28</v>
      </c>
      <c r="BO53" s="58">
        <f t="shared" si="17"/>
        <v>122177.8</v>
      </c>
      <c r="BQ53" s="36">
        <f>+'[2]Fed Elig &amp; Non-Fed Calworks'!BE50</f>
        <v>60142.19</v>
      </c>
      <c r="BR53" s="35">
        <f>+'[2]Fed Elig &amp; Non-Fed Calworks'!BG50</f>
        <v>56979.56</v>
      </c>
      <c r="BS53" s="58">
        <f>+'[2]Fed Elig &amp; Non-Fed Calworks'!BF50</f>
        <v>3162.62</v>
      </c>
      <c r="BT53" s="58">
        <f t="shared" si="18"/>
        <v>120284.37</v>
      </c>
    </row>
    <row r="54" spans="1:72" ht="13.5">
      <c r="A54" s="85" t="s">
        <v>48</v>
      </c>
      <c r="C54" s="36">
        <f t="shared" si="0"/>
        <v>3539782.130000001</v>
      </c>
      <c r="D54" s="35">
        <f t="shared" si="1"/>
        <v>3356271.59</v>
      </c>
      <c r="E54" s="58">
        <f t="shared" si="2"/>
        <v>183510.42</v>
      </c>
      <c r="F54" s="58">
        <f t="shared" si="3"/>
        <v>7079564.140000001</v>
      </c>
      <c r="H54" s="89">
        <f>+'FY 0708 EXPEND'!G55+'FY 0708 EXPEND'!H55</f>
        <v>6095889.53</v>
      </c>
      <c r="I54" s="90">
        <f t="shared" si="4"/>
        <v>800164.1900000004</v>
      </c>
      <c r="J54" s="88"/>
      <c r="K54" s="89">
        <f t="shared" si="5"/>
        <v>162081</v>
      </c>
      <c r="L54" s="90">
        <f t="shared" si="6"/>
        <v>21429.420000000013</v>
      </c>
      <c r="N54" s="36">
        <f>+'[2]Fed Elig &amp; Non-Fed Calworks'!B51</f>
        <v>402186.58</v>
      </c>
      <c r="O54" s="35">
        <f>+'[2]Fed Elig &amp; Non-Fed Calworks'!D51</f>
        <v>382077.24</v>
      </c>
      <c r="P54" s="58">
        <f>+'[2]Fed Elig &amp; Non-Fed Calworks'!C51</f>
        <v>20109.33</v>
      </c>
      <c r="Q54" s="58">
        <f t="shared" si="7"/>
        <v>804373.15</v>
      </c>
      <c r="S54" s="36">
        <f>+'[2]Fed Elig &amp; Non-Fed Calworks'!G51</f>
        <v>408894.25</v>
      </c>
      <c r="T54" s="35">
        <f>+'[2]Fed Elig &amp; Non-Fed Calworks'!I51</f>
        <v>388449.53</v>
      </c>
      <c r="U54" s="58">
        <f>+'[2]Fed Elig &amp; Non-Fed Calworks'!H51</f>
        <v>20444.71</v>
      </c>
      <c r="V54" s="58">
        <f t="shared" si="8"/>
        <v>817788.49</v>
      </c>
      <c r="X54" s="36">
        <f>+'[2]Fed Elig &amp; Non-Fed Calworks'!L51</f>
        <v>303013.86</v>
      </c>
      <c r="Y54" s="35">
        <f>+'[2]Fed Elig &amp; Non-Fed Calworks'!N51</f>
        <v>287863.17</v>
      </c>
      <c r="Z54" s="58">
        <f>+'[2]Fed Elig &amp; Non-Fed Calworks'!M51</f>
        <v>15150.69</v>
      </c>
      <c r="AA54" s="58">
        <f t="shared" si="9"/>
        <v>606027.72</v>
      </c>
      <c r="AC54" s="36">
        <f>+'[2]Fed Elig &amp; Non-Fed Calworks'!Q51</f>
        <v>242149.14</v>
      </c>
      <c r="AD54" s="35">
        <f>+'[2]Fed Elig &amp; Non-Fed Calworks'!S51</f>
        <v>230041.67</v>
      </c>
      <c r="AE54" s="58">
        <f>+'[2]Fed Elig &amp; Non-Fed Calworks'!R51</f>
        <v>12107.46</v>
      </c>
      <c r="AF54" s="58">
        <f t="shared" si="10"/>
        <v>484298.2700000001</v>
      </c>
      <c r="AH54" s="36">
        <f>+'[2]Fed Elig &amp; Non-Fed Calworks'!V51</f>
        <v>220905.05</v>
      </c>
      <c r="AI54" s="35">
        <f>+'[2]Fed Elig &amp; Non-Fed Calworks'!X51</f>
        <v>209063.32</v>
      </c>
      <c r="AJ54" s="58">
        <f>+'[2]Fed Elig &amp; Non-Fed Calworks'!W51</f>
        <v>11841.72</v>
      </c>
      <c r="AK54" s="58">
        <f t="shared" si="11"/>
        <v>441810.08999999997</v>
      </c>
      <c r="AM54" s="36">
        <f>+'[2]Fed Elig &amp; Non-Fed Calworks'!AA51</f>
        <v>157229.86</v>
      </c>
      <c r="AN54" s="35">
        <f>+'[2]Fed Elig &amp; Non-Fed Calworks'!AC51</f>
        <v>148588.1</v>
      </c>
      <c r="AO54" s="58">
        <f>+'[2]Fed Elig &amp; Non-Fed Calworks'!AB51</f>
        <v>8641.75</v>
      </c>
      <c r="AP54" s="58">
        <f t="shared" si="12"/>
        <v>314459.70999999996</v>
      </c>
      <c r="AR54" s="36">
        <f>+'[2]Fed Elig &amp; Non-Fed Calworks'!AF51</f>
        <v>230560.08</v>
      </c>
      <c r="AS54" s="35">
        <f>+'[2]Fed Elig &amp; Non-Fed Calworks'!AH51</f>
        <v>218188.27</v>
      </c>
      <c r="AT54" s="58">
        <f>+'[2]Fed Elig &amp; Non-Fed Calworks'!AG51</f>
        <v>12371.8</v>
      </c>
      <c r="AU54" s="58">
        <f t="shared" si="13"/>
        <v>461120.14999999997</v>
      </c>
      <c r="AW54" s="36">
        <f>+'[2]Fed Elig &amp; Non-Fed Calworks'!AK51</f>
        <v>189850.12</v>
      </c>
      <c r="AX54" s="35">
        <f>+'[2]Fed Elig &amp; Non-Fed Calworks'!AM51</f>
        <v>179517.73</v>
      </c>
      <c r="AY54" s="58">
        <f>+'[2]Fed Elig &amp; Non-Fed Calworks'!AL51</f>
        <v>10332.37</v>
      </c>
      <c r="AZ54" s="58">
        <f t="shared" si="14"/>
        <v>379700.22</v>
      </c>
      <c r="BB54" s="36">
        <f>+'[2]Fed Elig &amp; Non-Fed Calworks'!AP51</f>
        <v>198299.71</v>
      </c>
      <c r="BC54" s="35">
        <f>+'[2]Fed Elig &amp; Non-Fed Calworks'!AR51</f>
        <v>187563.36</v>
      </c>
      <c r="BD54" s="58">
        <f>+'[2]Fed Elig &amp; Non-Fed Calworks'!AQ51</f>
        <v>10736.34</v>
      </c>
      <c r="BE54" s="58">
        <f t="shared" si="15"/>
        <v>396599.41</v>
      </c>
      <c r="BG54" s="36">
        <f>+'[2]Fed Elig &amp; Non-Fed Calworks'!AU51</f>
        <v>395429.24</v>
      </c>
      <c r="BH54" s="35">
        <f>+'[2]Fed Elig &amp; Non-Fed Calworks'!AW51</f>
        <v>374894.96</v>
      </c>
      <c r="BI54" s="58">
        <f>+'[2]Fed Elig &amp; Non-Fed Calworks'!AV51</f>
        <v>20534.28</v>
      </c>
      <c r="BJ54" s="58">
        <f t="shared" si="16"/>
        <v>790858.48</v>
      </c>
      <c r="BL54" s="36">
        <f>+'[2]Fed Elig &amp; Non-Fed Calworks'!AZ51</f>
        <v>348329.74</v>
      </c>
      <c r="BM54" s="35">
        <f>+'[2]Fed Elig &amp; Non-Fed Calworks'!BB51</f>
        <v>330041.65</v>
      </c>
      <c r="BN54" s="58">
        <f>+'[2]Fed Elig &amp; Non-Fed Calworks'!BA51</f>
        <v>18288.07</v>
      </c>
      <c r="BO54" s="58">
        <f t="shared" si="17"/>
        <v>696659.46</v>
      </c>
      <c r="BQ54" s="36">
        <f>+'[2]Fed Elig &amp; Non-Fed Calworks'!BE51</f>
        <v>442934.5</v>
      </c>
      <c r="BR54" s="35">
        <f>+'[2]Fed Elig &amp; Non-Fed Calworks'!BG51</f>
        <v>419982.59</v>
      </c>
      <c r="BS54" s="58">
        <f>+'[2]Fed Elig &amp; Non-Fed Calworks'!BF51</f>
        <v>22951.9</v>
      </c>
      <c r="BT54" s="58">
        <f t="shared" si="18"/>
        <v>885868.9900000001</v>
      </c>
    </row>
    <row r="55" spans="1:72" ht="13.5">
      <c r="A55" s="85" t="s">
        <v>49</v>
      </c>
      <c r="C55" s="36">
        <f t="shared" si="0"/>
        <v>2532854.0300000003</v>
      </c>
      <c r="D55" s="35">
        <f t="shared" si="1"/>
        <v>2401112.73</v>
      </c>
      <c r="E55" s="58">
        <f t="shared" si="2"/>
        <v>131741.15</v>
      </c>
      <c r="F55" s="58">
        <f t="shared" si="3"/>
        <v>5065707.91</v>
      </c>
      <c r="H55" s="89">
        <f>+'FY 0708 EXPEND'!G56+'FY 0708 EXPEND'!H56</f>
        <v>4531932.25</v>
      </c>
      <c r="I55" s="90">
        <f t="shared" si="4"/>
        <v>402034.5099999998</v>
      </c>
      <c r="J55" s="88"/>
      <c r="K55" s="89">
        <f t="shared" si="5"/>
        <v>120498</v>
      </c>
      <c r="L55" s="90">
        <f t="shared" si="6"/>
        <v>11243.149999999994</v>
      </c>
      <c r="N55" s="36">
        <f>+'[2]Fed Elig &amp; Non-Fed Calworks'!B52</f>
        <v>322487.85</v>
      </c>
      <c r="O55" s="35">
        <f>+'[2]Fed Elig &amp; Non-Fed Calworks'!D52</f>
        <v>306363.44</v>
      </c>
      <c r="P55" s="58">
        <f>+'[2]Fed Elig &amp; Non-Fed Calworks'!C52</f>
        <v>16124.39</v>
      </c>
      <c r="Q55" s="58">
        <f t="shared" si="7"/>
        <v>644975.68</v>
      </c>
      <c r="S55" s="36">
        <f>+'[2]Fed Elig &amp; Non-Fed Calworks'!G52</f>
        <v>280508.55</v>
      </c>
      <c r="T55" s="35">
        <f>+'[2]Fed Elig &amp; Non-Fed Calworks'!I52</f>
        <v>266483.11</v>
      </c>
      <c r="U55" s="58">
        <f>+'[2]Fed Elig &amp; Non-Fed Calworks'!H52</f>
        <v>14025.43</v>
      </c>
      <c r="V55" s="58">
        <f t="shared" si="8"/>
        <v>561017.09</v>
      </c>
      <c r="X55" s="36">
        <f>+'[2]Fed Elig &amp; Non-Fed Calworks'!L52</f>
        <v>228859.37</v>
      </c>
      <c r="Y55" s="35">
        <f>+'[2]Fed Elig &amp; Non-Fed Calworks'!N52</f>
        <v>217416.38</v>
      </c>
      <c r="Z55" s="58">
        <f>+'[2]Fed Elig &amp; Non-Fed Calworks'!M52</f>
        <v>11442.97</v>
      </c>
      <c r="AA55" s="58">
        <f t="shared" si="9"/>
        <v>457718.72</v>
      </c>
      <c r="AC55" s="36">
        <f>+'[2]Fed Elig &amp; Non-Fed Calworks'!Q52</f>
        <v>174461.55</v>
      </c>
      <c r="AD55" s="35">
        <f>+'[2]Fed Elig &amp; Non-Fed Calworks'!S52</f>
        <v>165738.47</v>
      </c>
      <c r="AE55" s="58">
        <f>+'[2]Fed Elig &amp; Non-Fed Calworks'!R52</f>
        <v>8723.07</v>
      </c>
      <c r="AF55" s="58">
        <f t="shared" si="10"/>
        <v>348923.09</v>
      </c>
      <c r="AH55" s="36">
        <f>+'[2]Fed Elig &amp; Non-Fed Calworks'!V52</f>
        <v>155115.83</v>
      </c>
      <c r="AI55" s="35">
        <f>+'[2]Fed Elig &amp; Non-Fed Calworks'!X52</f>
        <v>146730.53</v>
      </c>
      <c r="AJ55" s="58">
        <f>+'[2]Fed Elig &amp; Non-Fed Calworks'!W52</f>
        <v>8385.29</v>
      </c>
      <c r="AK55" s="58">
        <f t="shared" si="11"/>
        <v>310231.64999999997</v>
      </c>
      <c r="AM55" s="36">
        <f>+'[2]Fed Elig &amp; Non-Fed Calworks'!AA52</f>
        <v>119878.65</v>
      </c>
      <c r="AN55" s="35">
        <f>+'[2]Fed Elig &amp; Non-Fed Calworks'!AC52</f>
        <v>113295.85</v>
      </c>
      <c r="AO55" s="58">
        <f>+'[2]Fed Elig &amp; Non-Fed Calworks'!AB52</f>
        <v>6582.79</v>
      </c>
      <c r="AP55" s="58">
        <f t="shared" si="12"/>
        <v>239757.29</v>
      </c>
      <c r="AR55" s="36">
        <f>+'[2]Fed Elig &amp; Non-Fed Calworks'!AF52</f>
        <v>176082.39</v>
      </c>
      <c r="AS55" s="35">
        <f>+'[2]Fed Elig &amp; Non-Fed Calworks'!AH52</f>
        <v>166656.23</v>
      </c>
      <c r="AT55" s="58">
        <f>+'[2]Fed Elig &amp; Non-Fed Calworks'!AG52</f>
        <v>9426.15</v>
      </c>
      <c r="AU55" s="58">
        <f t="shared" si="13"/>
        <v>352164.77</v>
      </c>
      <c r="AW55" s="36">
        <f>+'[2]Fed Elig &amp; Non-Fed Calworks'!AK52</f>
        <v>134688.9</v>
      </c>
      <c r="AX55" s="35">
        <f>+'[2]Fed Elig &amp; Non-Fed Calworks'!AM52</f>
        <v>127317.58</v>
      </c>
      <c r="AY55" s="58">
        <f>+'[2]Fed Elig &amp; Non-Fed Calworks'!AL52</f>
        <v>7371.31</v>
      </c>
      <c r="AZ55" s="58">
        <f t="shared" si="14"/>
        <v>269377.79</v>
      </c>
      <c r="BB55" s="36">
        <f>+'[2]Fed Elig &amp; Non-Fed Calworks'!AP52</f>
        <v>145307.81</v>
      </c>
      <c r="BC55" s="35">
        <f>+'[2]Fed Elig &amp; Non-Fed Calworks'!AR52</f>
        <v>137415.86</v>
      </c>
      <c r="BD55" s="58">
        <f>+'[2]Fed Elig &amp; Non-Fed Calworks'!AQ52</f>
        <v>7891.93</v>
      </c>
      <c r="BE55" s="58">
        <f t="shared" si="15"/>
        <v>290615.6</v>
      </c>
      <c r="BG55" s="36">
        <f>+'[2]Fed Elig &amp; Non-Fed Calworks'!AU52</f>
        <v>233194.87</v>
      </c>
      <c r="BH55" s="35">
        <f>+'[2]Fed Elig &amp; Non-Fed Calworks'!AW52</f>
        <v>220908.38</v>
      </c>
      <c r="BI55" s="58">
        <f>+'[2]Fed Elig &amp; Non-Fed Calworks'!AV52</f>
        <v>12286.49</v>
      </c>
      <c r="BJ55" s="58">
        <f t="shared" si="16"/>
        <v>466389.74</v>
      </c>
      <c r="BL55" s="36">
        <f>+'[2]Fed Elig &amp; Non-Fed Calworks'!AZ52</f>
        <v>263220.62</v>
      </c>
      <c r="BM55" s="35">
        <f>+'[2]Fed Elig &amp; Non-Fed Calworks'!BB52</f>
        <v>249365.8</v>
      </c>
      <c r="BN55" s="58">
        <f>+'[2]Fed Elig &amp; Non-Fed Calworks'!BA52</f>
        <v>13854.8</v>
      </c>
      <c r="BO55" s="58">
        <f t="shared" si="17"/>
        <v>526441.22</v>
      </c>
      <c r="BQ55" s="36">
        <f>+'[2]Fed Elig &amp; Non-Fed Calworks'!BE52</f>
        <v>299047.64</v>
      </c>
      <c r="BR55" s="35">
        <f>+'[2]Fed Elig &amp; Non-Fed Calworks'!BG52</f>
        <v>283421.1</v>
      </c>
      <c r="BS55" s="58">
        <f>+'[2]Fed Elig &amp; Non-Fed Calworks'!BF52</f>
        <v>15626.53</v>
      </c>
      <c r="BT55" s="58">
        <f t="shared" si="18"/>
        <v>598095.27</v>
      </c>
    </row>
    <row r="56" spans="1:72" ht="13.5">
      <c r="A56" s="85" t="s">
        <v>50</v>
      </c>
      <c r="C56" s="36">
        <f t="shared" si="0"/>
        <v>5386221.4</v>
      </c>
      <c r="D56" s="35">
        <f t="shared" si="1"/>
        <v>5105347.86</v>
      </c>
      <c r="E56" s="58">
        <f t="shared" si="2"/>
        <v>280873.43000000005</v>
      </c>
      <c r="F56" s="58">
        <f t="shared" si="3"/>
        <v>10772442.690000001</v>
      </c>
      <c r="H56" s="89">
        <f>+'FY 0708 EXPEND'!G57+'FY 0708 EXPEND'!H57</f>
        <v>11586462.45</v>
      </c>
      <c r="I56" s="90">
        <f t="shared" si="4"/>
        <v>-1094893.1899999976</v>
      </c>
      <c r="J56" s="88"/>
      <c r="K56" s="89">
        <f t="shared" si="5"/>
        <v>308068</v>
      </c>
      <c r="L56" s="90">
        <f t="shared" si="6"/>
        <v>-27194.56999999995</v>
      </c>
      <c r="N56" s="36">
        <f>+'[2]Fed Elig &amp; Non-Fed Calworks'!B53</f>
        <v>16537.85</v>
      </c>
      <c r="O56" s="35">
        <f>+'[2]Fed Elig &amp; Non-Fed Calworks'!D53</f>
        <v>15710.96</v>
      </c>
      <c r="P56" s="58">
        <f>+'[2]Fed Elig &amp; Non-Fed Calworks'!C53</f>
        <v>826.89</v>
      </c>
      <c r="Q56" s="58">
        <f t="shared" si="7"/>
        <v>33075.7</v>
      </c>
      <c r="S56" s="36">
        <f>+'[2]Fed Elig &amp; Non-Fed Calworks'!G53</f>
        <v>669238.5</v>
      </c>
      <c r="T56" s="35">
        <f>+'[2]Fed Elig &amp; Non-Fed Calworks'!I53</f>
        <v>635776.56</v>
      </c>
      <c r="U56" s="58">
        <f>+'[2]Fed Elig &amp; Non-Fed Calworks'!H53</f>
        <v>33461.92</v>
      </c>
      <c r="V56" s="58">
        <f t="shared" si="8"/>
        <v>1338476.98</v>
      </c>
      <c r="X56" s="36">
        <f>+'[2]Fed Elig &amp; Non-Fed Calworks'!L53</f>
        <v>544479.09</v>
      </c>
      <c r="Y56" s="35">
        <f>+'[2]Fed Elig &amp; Non-Fed Calworks'!N53</f>
        <v>517255.13</v>
      </c>
      <c r="Z56" s="58">
        <f>+'[2]Fed Elig &amp; Non-Fed Calworks'!M53</f>
        <v>27223.95</v>
      </c>
      <c r="AA56" s="58">
        <f t="shared" si="9"/>
        <v>1088958.17</v>
      </c>
      <c r="AC56" s="36">
        <f>+'[2]Fed Elig &amp; Non-Fed Calworks'!Q53</f>
        <v>408794.43</v>
      </c>
      <c r="AD56" s="35">
        <f>+'[2]Fed Elig &amp; Non-Fed Calworks'!S53</f>
        <v>388354.7</v>
      </c>
      <c r="AE56" s="58">
        <f>+'[2]Fed Elig &amp; Non-Fed Calworks'!R53</f>
        <v>20439.72</v>
      </c>
      <c r="AF56" s="58">
        <f t="shared" si="10"/>
        <v>817588.85</v>
      </c>
      <c r="AH56" s="36">
        <f>+'[2]Fed Elig &amp; Non-Fed Calworks'!V53</f>
        <v>360123.57</v>
      </c>
      <c r="AI56" s="35">
        <f>+'[2]Fed Elig &amp; Non-Fed Calworks'!X53</f>
        <v>340736.31</v>
      </c>
      <c r="AJ56" s="58">
        <f>+'[2]Fed Elig &amp; Non-Fed Calworks'!W53</f>
        <v>19387.25</v>
      </c>
      <c r="AK56" s="58">
        <f t="shared" si="11"/>
        <v>720247.13</v>
      </c>
      <c r="AM56" s="36">
        <f>+'[2]Fed Elig &amp; Non-Fed Calworks'!AA53</f>
        <v>287187.22</v>
      </c>
      <c r="AN56" s="35">
        <f>+'[2]Fed Elig &amp; Non-Fed Calworks'!AC53</f>
        <v>271519.03</v>
      </c>
      <c r="AO56" s="58">
        <f>+'[2]Fed Elig &amp; Non-Fed Calworks'!AB53</f>
        <v>15668.17</v>
      </c>
      <c r="AP56" s="58">
        <f t="shared" si="12"/>
        <v>574374.42</v>
      </c>
      <c r="AR56" s="36">
        <f>+'[2]Fed Elig &amp; Non-Fed Calworks'!AF53</f>
        <v>380257.74</v>
      </c>
      <c r="AS56" s="35">
        <f>+'[2]Fed Elig &amp; Non-Fed Calworks'!AH53</f>
        <v>359785.25</v>
      </c>
      <c r="AT56" s="58">
        <f>+'[2]Fed Elig &amp; Non-Fed Calworks'!AG53</f>
        <v>20472.48</v>
      </c>
      <c r="AU56" s="58">
        <f t="shared" si="13"/>
        <v>760515.47</v>
      </c>
      <c r="AW56" s="36">
        <f>+'[2]Fed Elig &amp; Non-Fed Calworks'!AK53</f>
        <v>326810.05</v>
      </c>
      <c r="AX56" s="35">
        <f>+'[2]Fed Elig &amp; Non-Fed Calworks'!AM53</f>
        <v>309019.45</v>
      </c>
      <c r="AY56" s="58">
        <f>+'[2]Fed Elig &amp; Non-Fed Calworks'!AL53</f>
        <v>17790.6</v>
      </c>
      <c r="AZ56" s="58">
        <f t="shared" si="14"/>
        <v>653620.1</v>
      </c>
      <c r="BB56" s="36">
        <f>+'[2]Fed Elig &amp; Non-Fed Calworks'!AP53</f>
        <v>344246.19</v>
      </c>
      <c r="BC56" s="35">
        <f>+'[2]Fed Elig &amp; Non-Fed Calworks'!AR53</f>
        <v>325587.01</v>
      </c>
      <c r="BD56" s="58">
        <f>+'[2]Fed Elig &amp; Non-Fed Calworks'!AQ53</f>
        <v>18659.17</v>
      </c>
      <c r="BE56" s="58">
        <f t="shared" si="15"/>
        <v>688492.37</v>
      </c>
      <c r="BG56" s="36">
        <f>+'[2]Fed Elig &amp; Non-Fed Calworks'!AU53</f>
        <v>657907.8</v>
      </c>
      <c r="BH56" s="35">
        <f>+'[2]Fed Elig &amp; Non-Fed Calworks'!AW53</f>
        <v>623534.21</v>
      </c>
      <c r="BI56" s="58">
        <f>+'[2]Fed Elig &amp; Non-Fed Calworks'!AV53</f>
        <v>34373.58</v>
      </c>
      <c r="BJ56" s="58">
        <f t="shared" si="16"/>
        <v>1315815.59</v>
      </c>
      <c r="BL56" s="36">
        <f>+'[2]Fed Elig &amp; Non-Fed Calworks'!AZ53</f>
        <v>637718.01</v>
      </c>
      <c r="BM56" s="35">
        <f>+'[2]Fed Elig &amp; Non-Fed Calworks'!BB53</f>
        <v>604257.12</v>
      </c>
      <c r="BN56" s="58">
        <f>+'[2]Fed Elig &amp; Non-Fed Calworks'!BA53</f>
        <v>33460.89</v>
      </c>
      <c r="BO56" s="58">
        <f t="shared" si="17"/>
        <v>1275436.0199999998</v>
      </c>
      <c r="BQ56" s="36">
        <f>+'[2]Fed Elig &amp; Non-Fed Calworks'!BE53</f>
        <v>752920.95</v>
      </c>
      <c r="BR56" s="35">
        <f>+'[2]Fed Elig &amp; Non-Fed Calworks'!BG53</f>
        <v>713812.13</v>
      </c>
      <c r="BS56" s="58">
        <f>+'[2]Fed Elig &amp; Non-Fed Calworks'!BF53</f>
        <v>39108.81</v>
      </c>
      <c r="BT56" s="58">
        <f t="shared" si="18"/>
        <v>1505841.8900000001</v>
      </c>
    </row>
    <row r="57" spans="1:72" ht="13.5">
      <c r="A57" s="85" t="s">
        <v>51</v>
      </c>
      <c r="C57" s="36">
        <f t="shared" si="0"/>
        <v>943086.8899999999</v>
      </c>
      <c r="D57" s="35">
        <f t="shared" si="1"/>
        <v>894183.85</v>
      </c>
      <c r="E57" s="58">
        <f t="shared" si="2"/>
        <v>48902.96000000001</v>
      </c>
      <c r="F57" s="58">
        <f t="shared" si="3"/>
        <v>1886173.6999999997</v>
      </c>
      <c r="H57" s="89">
        <f>+'FY 0708 EXPEND'!G58+'FY 0708 EXPEND'!H58</f>
        <v>1897732.5</v>
      </c>
      <c r="I57" s="90">
        <f t="shared" si="4"/>
        <v>-60461.76000000024</v>
      </c>
      <c r="J57" s="88"/>
      <c r="K57" s="89">
        <f t="shared" si="5"/>
        <v>50458</v>
      </c>
      <c r="L57" s="90">
        <f t="shared" si="6"/>
        <v>-1555.0399999999936</v>
      </c>
      <c r="N57" s="36">
        <f>+'[2]Fed Elig &amp; Non-Fed Calworks'!B54</f>
        <v>120048.76</v>
      </c>
      <c r="O57" s="35">
        <f>+'[2]Fed Elig &amp; Non-Fed Calworks'!D54</f>
        <v>114046.32</v>
      </c>
      <c r="P57" s="58">
        <f>+'[2]Fed Elig &amp; Non-Fed Calworks'!C54</f>
        <v>6002.44</v>
      </c>
      <c r="Q57" s="58">
        <f t="shared" si="7"/>
        <v>240097.52000000002</v>
      </c>
      <c r="S57" s="36">
        <f>+'[2]Fed Elig &amp; Non-Fed Calworks'!G54</f>
        <v>103392.16</v>
      </c>
      <c r="T57" s="35">
        <f>+'[2]Fed Elig &amp; Non-Fed Calworks'!I54</f>
        <v>98222.55</v>
      </c>
      <c r="U57" s="58">
        <f>+'[2]Fed Elig &amp; Non-Fed Calworks'!H54</f>
        <v>5169.61</v>
      </c>
      <c r="V57" s="58">
        <f t="shared" si="8"/>
        <v>206784.32</v>
      </c>
      <c r="X57" s="36">
        <f>+'[2]Fed Elig &amp; Non-Fed Calworks'!L54</f>
        <v>89356.28</v>
      </c>
      <c r="Y57" s="35">
        <f>+'[2]Fed Elig &amp; Non-Fed Calworks'!N54</f>
        <v>84888.46</v>
      </c>
      <c r="Z57" s="58">
        <f>+'[2]Fed Elig &amp; Non-Fed Calworks'!M54</f>
        <v>4467.81</v>
      </c>
      <c r="AA57" s="58">
        <f t="shared" si="9"/>
        <v>178712.55</v>
      </c>
      <c r="AC57" s="36">
        <f>+'[2]Fed Elig &amp; Non-Fed Calworks'!Q54</f>
        <v>60708.26</v>
      </c>
      <c r="AD57" s="35">
        <f>+'[2]Fed Elig &amp; Non-Fed Calworks'!S54</f>
        <v>57672.84</v>
      </c>
      <c r="AE57" s="58">
        <f>+'[2]Fed Elig &amp; Non-Fed Calworks'!R54</f>
        <v>3035.41</v>
      </c>
      <c r="AF57" s="58">
        <f t="shared" si="10"/>
        <v>121416.51000000001</v>
      </c>
      <c r="AH57" s="36">
        <f>+'[2]Fed Elig &amp; Non-Fed Calworks'!V54</f>
        <v>51059.56</v>
      </c>
      <c r="AI57" s="35">
        <f>+'[2]Fed Elig &amp; Non-Fed Calworks'!X54</f>
        <v>48286.21</v>
      </c>
      <c r="AJ57" s="58">
        <f>+'[2]Fed Elig &amp; Non-Fed Calworks'!W54</f>
        <v>2773.34</v>
      </c>
      <c r="AK57" s="58">
        <f t="shared" si="11"/>
        <v>102119.10999999999</v>
      </c>
      <c r="AM57" s="36">
        <f>+'[2]Fed Elig &amp; Non-Fed Calworks'!AA54</f>
        <v>43610.61</v>
      </c>
      <c r="AN57" s="35">
        <f>+'[2]Fed Elig &amp; Non-Fed Calworks'!AC54</f>
        <v>41221.99</v>
      </c>
      <c r="AO57" s="58">
        <f>+'[2]Fed Elig &amp; Non-Fed Calworks'!AB54</f>
        <v>2388.62</v>
      </c>
      <c r="AP57" s="58">
        <f t="shared" si="12"/>
        <v>87221.22</v>
      </c>
      <c r="AR57" s="36">
        <f>+'[2]Fed Elig &amp; Non-Fed Calworks'!AF54</f>
        <v>46162</v>
      </c>
      <c r="AS57" s="35">
        <f>+'[2]Fed Elig &amp; Non-Fed Calworks'!AH54</f>
        <v>43630.57</v>
      </c>
      <c r="AT57" s="58">
        <f>+'[2]Fed Elig &amp; Non-Fed Calworks'!AG54</f>
        <v>2531.42</v>
      </c>
      <c r="AU57" s="58">
        <f t="shared" si="13"/>
        <v>92323.99</v>
      </c>
      <c r="AW57" s="36">
        <f>+'[2]Fed Elig &amp; Non-Fed Calworks'!AK54</f>
        <v>44450.18</v>
      </c>
      <c r="AX57" s="35">
        <f>+'[2]Fed Elig &amp; Non-Fed Calworks'!AM54</f>
        <v>42013.78</v>
      </c>
      <c r="AY57" s="58">
        <f>+'[2]Fed Elig &amp; Non-Fed Calworks'!AL54</f>
        <v>2436.39</v>
      </c>
      <c r="AZ57" s="58">
        <f t="shared" si="14"/>
        <v>88900.34999999999</v>
      </c>
      <c r="BB57" s="36">
        <f>+'[2]Fed Elig &amp; Non-Fed Calworks'!AP54</f>
        <v>56720.73</v>
      </c>
      <c r="BC57" s="35">
        <f>+'[2]Fed Elig &amp; Non-Fed Calworks'!AR54</f>
        <v>53675.36</v>
      </c>
      <c r="BD57" s="58">
        <f>+'[2]Fed Elig &amp; Non-Fed Calworks'!AQ54</f>
        <v>3045.36</v>
      </c>
      <c r="BE57" s="58">
        <f t="shared" si="15"/>
        <v>113441.45</v>
      </c>
      <c r="BG57" s="36">
        <f>+'[2]Fed Elig &amp; Non-Fed Calworks'!AU54</f>
        <v>106700.47</v>
      </c>
      <c r="BH57" s="35">
        <f>+'[2]Fed Elig &amp; Non-Fed Calworks'!AW54</f>
        <v>101150.84</v>
      </c>
      <c r="BI57" s="58">
        <f>+'[2]Fed Elig &amp; Non-Fed Calworks'!AV54</f>
        <v>5549.62</v>
      </c>
      <c r="BJ57" s="58">
        <f t="shared" si="16"/>
        <v>213400.93</v>
      </c>
      <c r="BL57" s="36">
        <f>+'[2]Fed Elig &amp; Non-Fed Calworks'!AZ54</f>
        <v>90491.6</v>
      </c>
      <c r="BM57" s="35">
        <f>+'[2]Fed Elig &amp; Non-Fed Calworks'!BB54</f>
        <v>85726.48</v>
      </c>
      <c r="BN57" s="58">
        <f>+'[2]Fed Elig &amp; Non-Fed Calworks'!BA54</f>
        <v>4765.11</v>
      </c>
      <c r="BO57" s="58">
        <f t="shared" si="17"/>
        <v>180983.19</v>
      </c>
      <c r="BQ57" s="36">
        <f>+'[2]Fed Elig &amp; Non-Fed Calworks'!BE54</f>
        <v>130386.28</v>
      </c>
      <c r="BR57" s="35">
        <f>+'[2]Fed Elig &amp; Non-Fed Calworks'!BG54</f>
        <v>123648.45</v>
      </c>
      <c r="BS57" s="58">
        <f>+'[2]Fed Elig &amp; Non-Fed Calworks'!BF54</f>
        <v>6737.83</v>
      </c>
      <c r="BT57" s="58">
        <f t="shared" si="18"/>
        <v>260772.55999999997</v>
      </c>
    </row>
    <row r="58" spans="1:72" ht="13.5">
      <c r="A58" s="85" t="s">
        <v>52</v>
      </c>
      <c r="C58" s="36">
        <f t="shared" si="0"/>
        <v>952552.1900000001</v>
      </c>
      <c r="D58" s="35">
        <f t="shared" si="1"/>
        <v>903048.64</v>
      </c>
      <c r="E58" s="58">
        <f t="shared" si="2"/>
        <v>49503.40000000001</v>
      </c>
      <c r="F58" s="58">
        <f t="shared" si="3"/>
        <v>1905104.23</v>
      </c>
      <c r="H58" s="89">
        <f>+'FY 0708 EXPEND'!G59+'FY 0708 EXPEND'!H59</f>
        <v>1522706.88</v>
      </c>
      <c r="I58" s="90">
        <f t="shared" si="4"/>
        <v>332893.9500000002</v>
      </c>
      <c r="J58" s="88"/>
      <c r="K58" s="89">
        <f t="shared" si="5"/>
        <v>40487</v>
      </c>
      <c r="L58" s="90">
        <f t="shared" si="6"/>
        <v>9016.400000000009</v>
      </c>
      <c r="N58" s="36">
        <f>+'[2]Fed Elig &amp; Non-Fed Calworks'!B55</f>
        <v>115229.49</v>
      </c>
      <c r="O58" s="35">
        <f>+'[2]Fed Elig &amp; Non-Fed Calworks'!D55</f>
        <v>109468</v>
      </c>
      <c r="P58" s="58">
        <f>+'[2]Fed Elig &amp; Non-Fed Calworks'!C55</f>
        <v>5761.47</v>
      </c>
      <c r="Q58" s="58">
        <f t="shared" si="7"/>
        <v>230458.96</v>
      </c>
      <c r="S58" s="36">
        <f>+'[2]Fed Elig &amp; Non-Fed Calworks'!G55</f>
        <v>99775.04</v>
      </c>
      <c r="T58" s="35">
        <f>+'[2]Fed Elig &amp; Non-Fed Calworks'!I55</f>
        <v>94786.28</v>
      </c>
      <c r="U58" s="58">
        <f>+'[2]Fed Elig &amp; Non-Fed Calworks'!H55</f>
        <v>4988.75</v>
      </c>
      <c r="V58" s="58">
        <f t="shared" si="8"/>
        <v>199550.07</v>
      </c>
      <c r="X58" s="36">
        <f>+'[2]Fed Elig &amp; Non-Fed Calworks'!L55</f>
        <v>89097.25</v>
      </c>
      <c r="Y58" s="35">
        <f>+'[2]Fed Elig &amp; Non-Fed Calworks'!N55</f>
        <v>84642.37</v>
      </c>
      <c r="Z58" s="58">
        <f>+'[2]Fed Elig &amp; Non-Fed Calworks'!M55</f>
        <v>4454.86</v>
      </c>
      <c r="AA58" s="58">
        <f t="shared" si="9"/>
        <v>178194.47999999998</v>
      </c>
      <c r="AC58" s="36">
        <f>+'[2]Fed Elig &amp; Non-Fed Calworks'!Q55</f>
        <v>77574</v>
      </c>
      <c r="AD58" s="35">
        <f>+'[2]Fed Elig &amp; Non-Fed Calworks'!S55</f>
        <v>73695.3</v>
      </c>
      <c r="AE58" s="58">
        <f>+'[2]Fed Elig &amp; Non-Fed Calworks'!R55</f>
        <v>3878.7</v>
      </c>
      <c r="AF58" s="58">
        <f t="shared" si="10"/>
        <v>155148</v>
      </c>
      <c r="AH58" s="36">
        <f>+'[2]Fed Elig &amp; Non-Fed Calworks'!V55</f>
        <v>47581.83</v>
      </c>
      <c r="AI58" s="35">
        <f>+'[2]Fed Elig &amp; Non-Fed Calworks'!X55</f>
        <v>44975.3</v>
      </c>
      <c r="AJ58" s="58">
        <f>+'[2]Fed Elig &amp; Non-Fed Calworks'!W55</f>
        <v>2606.52</v>
      </c>
      <c r="AK58" s="58">
        <f t="shared" si="11"/>
        <v>95163.65000000001</v>
      </c>
      <c r="AM58" s="36">
        <f>+'[2]Fed Elig &amp; Non-Fed Calworks'!AA55</f>
        <v>51052.62</v>
      </c>
      <c r="AN58" s="35">
        <f>+'[2]Fed Elig &amp; Non-Fed Calworks'!AC55</f>
        <v>48293.01</v>
      </c>
      <c r="AO58" s="58">
        <f>+'[2]Fed Elig &amp; Non-Fed Calworks'!AB55</f>
        <v>2759.61</v>
      </c>
      <c r="AP58" s="58">
        <f t="shared" si="12"/>
        <v>102105.24</v>
      </c>
      <c r="AR58" s="36">
        <f>+'[2]Fed Elig &amp; Non-Fed Calworks'!AF55</f>
        <v>52694.31</v>
      </c>
      <c r="AS58" s="35">
        <f>+'[2]Fed Elig &amp; Non-Fed Calworks'!AH55</f>
        <v>49821.87</v>
      </c>
      <c r="AT58" s="58">
        <f>+'[2]Fed Elig &amp; Non-Fed Calworks'!AG55</f>
        <v>2872.42</v>
      </c>
      <c r="AU58" s="58">
        <f t="shared" si="13"/>
        <v>105388.59999999999</v>
      </c>
      <c r="AW58" s="36">
        <f>+'[2]Fed Elig &amp; Non-Fed Calworks'!AK55</f>
        <v>43089.37</v>
      </c>
      <c r="AX58" s="35">
        <f>+'[2]Fed Elig &amp; Non-Fed Calworks'!AM55</f>
        <v>40690.86</v>
      </c>
      <c r="AY58" s="58">
        <f>+'[2]Fed Elig &amp; Non-Fed Calworks'!AL55</f>
        <v>2398.51</v>
      </c>
      <c r="AZ58" s="58">
        <f t="shared" si="14"/>
        <v>86178.74</v>
      </c>
      <c r="BB58" s="36">
        <f>+'[2]Fed Elig &amp; Non-Fed Calworks'!AP55</f>
        <v>49761.36</v>
      </c>
      <c r="BC58" s="35">
        <f>+'[2]Fed Elig &amp; Non-Fed Calworks'!AR55</f>
        <v>47029.62</v>
      </c>
      <c r="BD58" s="58">
        <f>+'[2]Fed Elig &amp; Non-Fed Calworks'!AQ55</f>
        <v>2731.72</v>
      </c>
      <c r="BE58" s="58">
        <f t="shared" si="15"/>
        <v>99522.70000000001</v>
      </c>
      <c r="BG58" s="36">
        <f>+'[2]Fed Elig &amp; Non-Fed Calworks'!AU55</f>
        <v>119496.54</v>
      </c>
      <c r="BH58" s="35">
        <f>+'[2]Fed Elig &amp; Non-Fed Calworks'!AW55</f>
        <v>113281.68</v>
      </c>
      <c r="BI58" s="58">
        <f>+'[2]Fed Elig &amp; Non-Fed Calworks'!AV55</f>
        <v>6214.84</v>
      </c>
      <c r="BJ58" s="58">
        <f t="shared" si="16"/>
        <v>238993.05999999997</v>
      </c>
      <c r="BL58" s="36">
        <f>+'[2]Fed Elig &amp; Non-Fed Calworks'!AZ55</f>
        <v>96570.85</v>
      </c>
      <c r="BM58" s="35">
        <f>+'[2]Fed Elig &amp; Non-Fed Calworks'!BB55</f>
        <v>91500.15</v>
      </c>
      <c r="BN58" s="58">
        <f>+'[2]Fed Elig &amp; Non-Fed Calworks'!BA55</f>
        <v>5070.69</v>
      </c>
      <c r="BO58" s="58">
        <f t="shared" si="17"/>
        <v>193141.69</v>
      </c>
      <c r="BQ58" s="36">
        <f>+'[2]Fed Elig &amp; Non-Fed Calworks'!BE55</f>
        <v>110629.53</v>
      </c>
      <c r="BR58" s="35">
        <f>+'[2]Fed Elig &amp; Non-Fed Calworks'!BG55</f>
        <v>104864.2</v>
      </c>
      <c r="BS58" s="58">
        <f>+'[2]Fed Elig &amp; Non-Fed Calworks'!BF55</f>
        <v>5765.31</v>
      </c>
      <c r="BT58" s="58">
        <f t="shared" si="18"/>
        <v>221259.03999999998</v>
      </c>
    </row>
    <row r="59" spans="1:72" ht="13.5">
      <c r="A59" s="85" t="s">
        <v>53</v>
      </c>
      <c r="C59" s="36">
        <f t="shared" si="0"/>
        <v>122983.28</v>
      </c>
      <c r="D59" s="35">
        <f t="shared" si="1"/>
        <v>116508.81000000001</v>
      </c>
      <c r="E59" s="58">
        <f t="shared" si="2"/>
        <v>6474.38</v>
      </c>
      <c r="F59" s="58">
        <f t="shared" si="3"/>
        <v>245966.47000000003</v>
      </c>
      <c r="H59" s="89">
        <f>+'FY 0708 EXPEND'!G60+'FY 0708 EXPEND'!H60</f>
        <v>371032.17</v>
      </c>
      <c r="I59" s="90">
        <f t="shared" si="4"/>
        <v>-131540.07999999996</v>
      </c>
      <c r="J59" s="88"/>
      <c r="K59" s="89">
        <f t="shared" si="5"/>
        <v>9865</v>
      </c>
      <c r="L59" s="90">
        <f t="shared" si="6"/>
        <v>-3390.62</v>
      </c>
      <c r="N59" s="36">
        <f>+'[2]Fed Elig &amp; Non-Fed Calworks'!B56</f>
        <v>14443.98</v>
      </c>
      <c r="O59" s="35">
        <f>+'[2]Fed Elig &amp; Non-Fed Calworks'!D56</f>
        <v>13721.77</v>
      </c>
      <c r="P59" s="58">
        <f>+'[2]Fed Elig &amp; Non-Fed Calworks'!C56</f>
        <v>722.2</v>
      </c>
      <c r="Q59" s="58">
        <f t="shared" si="7"/>
        <v>28887.95</v>
      </c>
      <c r="S59" s="36">
        <f>+'[2]Fed Elig &amp; Non-Fed Calworks'!G56</f>
        <v>-61.590000000000146</v>
      </c>
      <c r="T59" s="35">
        <f>+'[2]Fed Elig &amp; Non-Fed Calworks'!I56</f>
        <v>-58.51000000000022</v>
      </c>
      <c r="U59" s="58">
        <f>+'[2]Fed Elig &amp; Non-Fed Calworks'!H56</f>
        <v>-3.079999999999984</v>
      </c>
      <c r="V59" s="58">
        <f t="shared" si="8"/>
        <v>-123.18000000000035</v>
      </c>
      <c r="X59" s="36">
        <f>+'[2]Fed Elig &amp; Non-Fed Calworks'!L56</f>
        <v>0</v>
      </c>
      <c r="Y59" s="35">
        <f>+'[2]Fed Elig &amp; Non-Fed Calworks'!N56</f>
        <v>0</v>
      </c>
      <c r="Z59" s="58">
        <f>+'[2]Fed Elig &amp; Non-Fed Calworks'!M56</f>
        <v>0</v>
      </c>
      <c r="AA59" s="58">
        <f t="shared" si="9"/>
        <v>0</v>
      </c>
      <c r="AC59" s="36">
        <f>+'[2]Fed Elig &amp; Non-Fed Calworks'!Q56</f>
        <v>6489.43</v>
      </c>
      <c r="AD59" s="35">
        <f>+'[2]Fed Elig &amp; Non-Fed Calworks'!S56</f>
        <v>6164.94</v>
      </c>
      <c r="AE59" s="58">
        <f>+'[2]Fed Elig &amp; Non-Fed Calworks'!R56</f>
        <v>324.47</v>
      </c>
      <c r="AF59" s="58">
        <f t="shared" si="10"/>
        <v>12978.839999999998</v>
      </c>
      <c r="AH59" s="36">
        <f>+'[2]Fed Elig &amp; Non-Fed Calworks'!V56</f>
        <v>8965.04</v>
      </c>
      <c r="AI59" s="35">
        <f>+'[2]Fed Elig &amp; Non-Fed Calworks'!X56</f>
        <v>8483.09</v>
      </c>
      <c r="AJ59" s="58">
        <f>+'[2]Fed Elig &amp; Non-Fed Calworks'!W56</f>
        <v>481.93</v>
      </c>
      <c r="AK59" s="58">
        <f t="shared" si="11"/>
        <v>17930.06</v>
      </c>
      <c r="AM59" s="36">
        <f>+'[2]Fed Elig &amp; Non-Fed Calworks'!AA56</f>
        <v>7457.46</v>
      </c>
      <c r="AN59" s="35">
        <f>+'[2]Fed Elig &amp; Non-Fed Calworks'!AC56</f>
        <v>7047.11</v>
      </c>
      <c r="AO59" s="58">
        <f>+'[2]Fed Elig &amp; Non-Fed Calworks'!AB56</f>
        <v>410.35</v>
      </c>
      <c r="AP59" s="58">
        <f t="shared" si="12"/>
        <v>14914.92</v>
      </c>
      <c r="AR59" s="36">
        <f>+'[2]Fed Elig &amp; Non-Fed Calworks'!AF56</f>
        <v>8889.94</v>
      </c>
      <c r="AS59" s="35">
        <f>+'[2]Fed Elig &amp; Non-Fed Calworks'!AH56</f>
        <v>8405.45</v>
      </c>
      <c r="AT59" s="58">
        <f>+'[2]Fed Elig &amp; Non-Fed Calworks'!AG56</f>
        <v>484.49</v>
      </c>
      <c r="AU59" s="58">
        <f t="shared" si="13"/>
        <v>17779.88</v>
      </c>
      <c r="AW59" s="36">
        <f>+'[2]Fed Elig &amp; Non-Fed Calworks'!AK56</f>
        <v>14199.75</v>
      </c>
      <c r="AX59" s="35">
        <f>+'[2]Fed Elig &amp; Non-Fed Calworks'!AM56</f>
        <v>13451</v>
      </c>
      <c r="AY59" s="58">
        <f>+'[2]Fed Elig &amp; Non-Fed Calworks'!AL56</f>
        <v>748.74</v>
      </c>
      <c r="AZ59" s="58">
        <f t="shared" si="14"/>
        <v>28399.49</v>
      </c>
      <c r="BB59" s="36">
        <f>+'[2]Fed Elig &amp; Non-Fed Calworks'!AP56</f>
        <v>11222.74</v>
      </c>
      <c r="BC59" s="35">
        <f>+'[2]Fed Elig &amp; Non-Fed Calworks'!AR56</f>
        <v>10620.35</v>
      </c>
      <c r="BD59" s="58">
        <f>+'[2]Fed Elig &amp; Non-Fed Calworks'!AQ56</f>
        <v>602.39</v>
      </c>
      <c r="BE59" s="58">
        <f t="shared" si="15"/>
        <v>22445.48</v>
      </c>
      <c r="BG59" s="36">
        <f>+'[2]Fed Elig &amp; Non-Fed Calworks'!AU56</f>
        <v>15039.3</v>
      </c>
      <c r="BH59" s="35">
        <f>+'[2]Fed Elig &amp; Non-Fed Calworks'!AW56</f>
        <v>14236.94</v>
      </c>
      <c r="BI59" s="58">
        <f>+'[2]Fed Elig &amp; Non-Fed Calworks'!AV56</f>
        <v>802.35</v>
      </c>
      <c r="BJ59" s="58">
        <f t="shared" si="16"/>
        <v>30078.589999999997</v>
      </c>
      <c r="BL59" s="36">
        <f>+'[2]Fed Elig &amp; Non-Fed Calworks'!AZ56</f>
        <v>15616.32</v>
      </c>
      <c r="BM59" s="35">
        <f>+'[2]Fed Elig &amp; Non-Fed Calworks'!BB56</f>
        <v>14790.56</v>
      </c>
      <c r="BN59" s="58">
        <f>+'[2]Fed Elig &amp; Non-Fed Calworks'!BA56</f>
        <v>825.74</v>
      </c>
      <c r="BO59" s="58">
        <f t="shared" si="17"/>
        <v>31232.62</v>
      </c>
      <c r="BQ59" s="36">
        <f>+'[2]Fed Elig &amp; Non-Fed Calworks'!BE56</f>
        <v>20720.91</v>
      </c>
      <c r="BR59" s="35">
        <f>+'[2]Fed Elig &amp; Non-Fed Calworks'!BG56</f>
        <v>19646.11</v>
      </c>
      <c r="BS59" s="58">
        <f>+'[2]Fed Elig &amp; Non-Fed Calworks'!BF56</f>
        <v>1074.8</v>
      </c>
      <c r="BT59" s="58">
        <f t="shared" si="18"/>
        <v>41441.82000000001</v>
      </c>
    </row>
    <row r="60" spans="1:72" ht="13.5">
      <c r="A60" s="85" t="s">
        <v>54</v>
      </c>
      <c r="C60" s="36">
        <f t="shared" si="0"/>
        <v>4978292.95</v>
      </c>
      <c r="D60" s="35">
        <f t="shared" si="1"/>
        <v>4715814.350000001</v>
      </c>
      <c r="E60" s="58">
        <f t="shared" si="2"/>
        <v>262478.44</v>
      </c>
      <c r="F60" s="58">
        <f t="shared" si="3"/>
        <v>9956585.74</v>
      </c>
      <c r="H60" s="89">
        <f>+'FY 0708 EXPEND'!G61+'FY 0708 EXPEND'!H61</f>
        <v>11705804.309999999</v>
      </c>
      <c r="I60" s="90">
        <f t="shared" si="4"/>
        <v>-2011697.009999998</v>
      </c>
      <c r="J60" s="88"/>
      <c r="K60" s="89">
        <f t="shared" si="5"/>
        <v>311241</v>
      </c>
      <c r="L60" s="90">
        <f t="shared" si="6"/>
        <v>-48762.56</v>
      </c>
      <c r="N60" s="36">
        <f>+'[2]Fed Elig &amp; Non-Fed Calworks'!B57</f>
        <v>630569.59</v>
      </c>
      <c r="O60" s="35">
        <f>+'[2]Fed Elig &amp; Non-Fed Calworks'!D57</f>
        <v>599041.1</v>
      </c>
      <c r="P60" s="58">
        <f>+'[2]Fed Elig &amp; Non-Fed Calworks'!C57</f>
        <v>31528.48</v>
      </c>
      <c r="Q60" s="58">
        <f t="shared" si="7"/>
        <v>1261139.17</v>
      </c>
      <c r="S60" s="36">
        <f>+'[2]Fed Elig &amp; Non-Fed Calworks'!G57</f>
        <v>521814.3</v>
      </c>
      <c r="T60" s="35">
        <f>+'[2]Fed Elig &amp; Non-Fed Calworks'!I57</f>
        <v>495723.57</v>
      </c>
      <c r="U60" s="58">
        <f>+'[2]Fed Elig &amp; Non-Fed Calworks'!H57</f>
        <v>26090.72</v>
      </c>
      <c r="V60" s="58">
        <f t="shared" si="8"/>
        <v>1043628.59</v>
      </c>
      <c r="X60" s="36">
        <f>+'[2]Fed Elig &amp; Non-Fed Calworks'!L57</f>
        <v>0</v>
      </c>
      <c r="Y60" s="35">
        <f>+'[2]Fed Elig &amp; Non-Fed Calworks'!N57</f>
        <v>0</v>
      </c>
      <c r="Z60" s="58">
        <f>+'[2]Fed Elig &amp; Non-Fed Calworks'!M57</f>
        <v>0</v>
      </c>
      <c r="AA60" s="58">
        <f t="shared" si="9"/>
        <v>0</v>
      </c>
      <c r="AC60" s="36">
        <f>+'[2]Fed Elig &amp; Non-Fed Calworks'!Q57</f>
        <v>401510.7</v>
      </c>
      <c r="AD60" s="35">
        <f>+'[2]Fed Elig &amp; Non-Fed Calworks'!S57</f>
        <v>381435.15</v>
      </c>
      <c r="AE60" s="58">
        <f>+'[2]Fed Elig &amp; Non-Fed Calworks'!R57</f>
        <v>20075.53</v>
      </c>
      <c r="AF60" s="58">
        <f t="shared" si="10"/>
        <v>803021.3800000001</v>
      </c>
      <c r="AH60" s="36">
        <f>+'[2]Fed Elig &amp; Non-Fed Calworks'!V57</f>
        <v>345139.2</v>
      </c>
      <c r="AI60" s="35">
        <f>+'[2]Fed Elig &amp; Non-Fed Calworks'!X57</f>
        <v>326126.02</v>
      </c>
      <c r="AJ60" s="58">
        <f>+'[2]Fed Elig &amp; Non-Fed Calworks'!W57</f>
        <v>19013.16</v>
      </c>
      <c r="AK60" s="58">
        <f t="shared" si="11"/>
        <v>690278.38</v>
      </c>
      <c r="AM60" s="36">
        <f>+'[2]Fed Elig &amp; Non-Fed Calworks'!AA57</f>
        <v>284104.61</v>
      </c>
      <c r="AN60" s="35">
        <f>+'[2]Fed Elig &amp; Non-Fed Calworks'!AC57</f>
        <v>268240.17</v>
      </c>
      <c r="AO60" s="58">
        <f>+'[2]Fed Elig &amp; Non-Fed Calworks'!AB57</f>
        <v>15864.42</v>
      </c>
      <c r="AP60" s="58">
        <f t="shared" si="12"/>
        <v>568209.2000000001</v>
      </c>
      <c r="AR60" s="36">
        <f>+'[2]Fed Elig &amp; Non-Fed Calworks'!AF57</f>
        <v>355314.2</v>
      </c>
      <c r="AS60" s="35">
        <f>+'[2]Fed Elig &amp; Non-Fed Calworks'!AH57</f>
        <v>335797.9</v>
      </c>
      <c r="AT60" s="58">
        <f>+'[2]Fed Elig &amp; Non-Fed Calworks'!AG57</f>
        <v>19516.28</v>
      </c>
      <c r="AU60" s="58">
        <f t="shared" si="13"/>
        <v>710628.3800000001</v>
      </c>
      <c r="AW60" s="36">
        <f>+'[2]Fed Elig &amp; Non-Fed Calworks'!AK57</f>
        <v>286921.46</v>
      </c>
      <c r="AX60" s="35">
        <f>+'[2]Fed Elig &amp; Non-Fed Calworks'!AM57</f>
        <v>270886.45</v>
      </c>
      <c r="AY60" s="58">
        <f>+'[2]Fed Elig &amp; Non-Fed Calworks'!AL57</f>
        <v>16035</v>
      </c>
      <c r="AZ60" s="58">
        <f t="shared" si="14"/>
        <v>573842.91</v>
      </c>
      <c r="BB60" s="36">
        <f>+'[2]Fed Elig &amp; Non-Fed Calworks'!AP57</f>
        <v>318753.61</v>
      </c>
      <c r="BC60" s="35">
        <f>+'[2]Fed Elig &amp; Non-Fed Calworks'!AR57</f>
        <v>301169.39</v>
      </c>
      <c r="BD60" s="58">
        <f>+'[2]Fed Elig &amp; Non-Fed Calworks'!AQ57</f>
        <v>17584.2</v>
      </c>
      <c r="BE60" s="58">
        <f t="shared" si="15"/>
        <v>637507.2</v>
      </c>
      <c r="BG60" s="36">
        <f>+'[2]Fed Elig &amp; Non-Fed Calworks'!AU57</f>
        <v>604558.54</v>
      </c>
      <c r="BH60" s="35">
        <f>+'[2]Fed Elig &amp; Non-Fed Calworks'!AW57</f>
        <v>572673.91</v>
      </c>
      <c r="BI60" s="58">
        <f>+'[2]Fed Elig &amp; Non-Fed Calworks'!AV57</f>
        <v>31884.61</v>
      </c>
      <c r="BJ60" s="58">
        <f t="shared" si="16"/>
        <v>1209117.0600000003</v>
      </c>
      <c r="BL60" s="36">
        <f>+'[2]Fed Elig &amp; Non-Fed Calworks'!AZ57</f>
        <v>553258.71</v>
      </c>
      <c r="BM60" s="35">
        <f>+'[2]Fed Elig &amp; Non-Fed Calworks'!BB57</f>
        <v>523837.28</v>
      </c>
      <c r="BN60" s="58">
        <f>+'[2]Fed Elig &amp; Non-Fed Calworks'!BA57</f>
        <v>29421.43</v>
      </c>
      <c r="BO60" s="58">
        <f t="shared" si="17"/>
        <v>1106517.42</v>
      </c>
      <c r="BQ60" s="36">
        <f>+'[2]Fed Elig &amp; Non-Fed Calworks'!BE57</f>
        <v>676348.03</v>
      </c>
      <c r="BR60" s="35">
        <f>+'[2]Fed Elig &amp; Non-Fed Calworks'!BG57</f>
        <v>640883.41</v>
      </c>
      <c r="BS60" s="58">
        <f>+'[2]Fed Elig &amp; Non-Fed Calworks'!BF57</f>
        <v>35464.61</v>
      </c>
      <c r="BT60" s="58">
        <f t="shared" si="18"/>
        <v>1352696.05</v>
      </c>
    </row>
    <row r="61" spans="1:72" ht="13.5">
      <c r="A61" s="85" t="s">
        <v>55</v>
      </c>
      <c r="C61" s="36">
        <f t="shared" si="0"/>
        <v>504584.39</v>
      </c>
      <c r="D61" s="35">
        <f t="shared" si="1"/>
        <v>478143.6099999999</v>
      </c>
      <c r="E61" s="58">
        <f t="shared" si="2"/>
        <v>26440.630000000005</v>
      </c>
      <c r="F61" s="58">
        <f t="shared" si="3"/>
        <v>1009168.63</v>
      </c>
      <c r="H61" s="89">
        <f>+'FY 0708 EXPEND'!G62+'FY 0708 EXPEND'!H62</f>
        <v>878041.5800000001</v>
      </c>
      <c r="I61" s="90">
        <f t="shared" si="4"/>
        <v>104686.41999999993</v>
      </c>
      <c r="J61" s="88"/>
      <c r="K61" s="89">
        <f t="shared" si="5"/>
        <v>23346</v>
      </c>
      <c r="L61" s="90">
        <f t="shared" si="6"/>
        <v>3094.6300000000047</v>
      </c>
      <c r="N61" s="36">
        <f>+'[2]Fed Elig &amp; Non-Fed Calworks'!B58</f>
        <v>57984.61</v>
      </c>
      <c r="O61" s="35">
        <f>+'[2]Fed Elig &amp; Non-Fed Calworks'!D58</f>
        <v>55085.37</v>
      </c>
      <c r="P61" s="58">
        <f>+'[2]Fed Elig &amp; Non-Fed Calworks'!C58</f>
        <v>2899.23</v>
      </c>
      <c r="Q61" s="58">
        <f t="shared" si="7"/>
        <v>115969.21</v>
      </c>
      <c r="S61" s="36">
        <f>+'[2]Fed Elig &amp; Non-Fed Calworks'!G58</f>
        <v>58858.97</v>
      </c>
      <c r="T61" s="35">
        <f>+'[2]Fed Elig &amp; Non-Fed Calworks'!I58</f>
        <v>55916</v>
      </c>
      <c r="U61" s="58">
        <f>+'[2]Fed Elig &amp; Non-Fed Calworks'!H58</f>
        <v>2942.95</v>
      </c>
      <c r="V61" s="58">
        <f t="shared" si="8"/>
        <v>117717.92</v>
      </c>
      <c r="X61" s="36">
        <f>+'[2]Fed Elig &amp; Non-Fed Calworks'!L58</f>
        <v>47000.3</v>
      </c>
      <c r="Y61" s="35">
        <f>+'[2]Fed Elig &amp; Non-Fed Calworks'!N58</f>
        <v>44650.27</v>
      </c>
      <c r="Z61" s="58">
        <f>+'[2]Fed Elig &amp; Non-Fed Calworks'!M58</f>
        <v>2350.01</v>
      </c>
      <c r="AA61" s="58">
        <f t="shared" si="9"/>
        <v>94000.58</v>
      </c>
      <c r="AC61" s="36">
        <f>+'[2]Fed Elig &amp; Non-Fed Calworks'!Q58</f>
        <v>36848.17</v>
      </c>
      <c r="AD61" s="35">
        <f>+'[2]Fed Elig &amp; Non-Fed Calworks'!S58</f>
        <v>35005.76</v>
      </c>
      <c r="AE61" s="58">
        <f>+'[2]Fed Elig &amp; Non-Fed Calworks'!R58</f>
        <v>1842.4</v>
      </c>
      <c r="AF61" s="58">
        <f t="shared" si="10"/>
        <v>73696.32999999999</v>
      </c>
      <c r="AH61" s="36">
        <f>+'[2]Fed Elig &amp; Non-Fed Calworks'!V58</f>
        <v>33854.25</v>
      </c>
      <c r="AI61" s="35">
        <f>+'[2]Fed Elig &amp; Non-Fed Calworks'!X58</f>
        <v>32030.39</v>
      </c>
      <c r="AJ61" s="58">
        <f>+'[2]Fed Elig &amp; Non-Fed Calworks'!W58</f>
        <v>1823.84</v>
      </c>
      <c r="AK61" s="58">
        <f t="shared" si="11"/>
        <v>67708.48</v>
      </c>
      <c r="AM61" s="36">
        <f>+'[2]Fed Elig &amp; Non-Fed Calworks'!AA58</f>
        <v>21291.07</v>
      </c>
      <c r="AN61" s="35">
        <f>+'[2]Fed Elig &amp; Non-Fed Calworks'!AC58</f>
        <v>20090.66</v>
      </c>
      <c r="AO61" s="58">
        <f>+'[2]Fed Elig &amp; Non-Fed Calworks'!AB58</f>
        <v>1200.41</v>
      </c>
      <c r="AP61" s="58">
        <f t="shared" si="12"/>
        <v>42582.14</v>
      </c>
      <c r="AR61" s="36">
        <f>+'[2]Fed Elig &amp; Non-Fed Calworks'!AF58</f>
        <v>28601.53</v>
      </c>
      <c r="AS61" s="35">
        <f>+'[2]Fed Elig &amp; Non-Fed Calworks'!AH58</f>
        <v>27016.58</v>
      </c>
      <c r="AT61" s="58">
        <f>+'[2]Fed Elig &amp; Non-Fed Calworks'!AG58</f>
        <v>1584.94</v>
      </c>
      <c r="AU61" s="58">
        <f t="shared" si="13"/>
        <v>57203.05</v>
      </c>
      <c r="AW61" s="36">
        <f>+'[2]Fed Elig &amp; Non-Fed Calworks'!AK58</f>
        <v>27940.61</v>
      </c>
      <c r="AX61" s="35">
        <f>+'[2]Fed Elig &amp; Non-Fed Calworks'!AM58</f>
        <v>26387.57</v>
      </c>
      <c r="AY61" s="58">
        <f>+'[2]Fed Elig &amp; Non-Fed Calworks'!AL58</f>
        <v>1553.03</v>
      </c>
      <c r="AZ61" s="58">
        <f t="shared" si="14"/>
        <v>55881.21</v>
      </c>
      <c r="BB61" s="36">
        <f>+'[2]Fed Elig &amp; Non-Fed Calworks'!AP58</f>
        <v>25976.91</v>
      </c>
      <c r="BC61" s="35">
        <f>+'[2]Fed Elig &amp; Non-Fed Calworks'!AR58</f>
        <v>24520.73</v>
      </c>
      <c r="BD61" s="58">
        <f>+'[2]Fed Elig &amp; Non-Fed Calworks'!AQ58</f>
        <v>1456.17</v>
      </c>
      <c r="BE61" s="58">
        <f t="shared" si="15"/>
        <v>51953.81</v>
      </c>
      <c r="BG61" s="36">
        <f>+'[2]Fed Elig &amp; Non-Fed Calworks'!AU58</f>
        <v>50205.59</v>
      </c>
      <c r="BH61" s="35">
        <f>+'[2]Fed Elig &amp; Non-Fed Calworks'!AW58</f>
        <v>47544.36</v>
      </c>
      <c r="BI61" s="58">
        <f>+'[2]Fed Elig &amp; Non-Fed Calworks'!AV58</f>
        <v>2661.22</v>
      </c>
      <c r="BJ61" s="58">
        <f t="shared" si="16"/>
        <v>100411.17</v>
      </c>
      <c r="BL61" s="36">
        <f>+'[2]Fed Elig &amp; Non-Fed Calworks'!AZ58</f>
        <v>52593.5</v>
      </c>
      <c r="BM61" s="35">
        <f>+'[2]Fed Elig &amp; Non-Fed Calworks'!BB58</f>
        <v>49795.62</v>
      </c>
      <c r="BN61" s="58">
        <f>+'[2]Fed Elig &amp; Non-Fed Calworks'!BA58</f>
        <v>2797.87</v>
      </c>
      <c r="BO61" s="58">
        <f t="shared" si="17"/>
        <v>105186.98999999999</v>
      </c>
      <c r="BQ61" s="36">
        <f>+'[2]Fed Elig &amp; Non-Fed Calworks'!BE58</f>
        <v>63428.88</v>
      </c>
      <c r="BR61" s="35">
        <f>+'[2]Fed Elig &amp; Non-Fed Calworks'!BG58</f>
        <v>60100.3</v>
      </c>
      <c r="BS61" s="58">
        <f>+'[2]Fed Elig &amp; Non-Fed Calworks'!BF58</f>
        <v>3328.56</v>
      </c>
      <c r="BT61" s="58">
        <f t="shared" si="18"/>
        <v>126857.73999999999</v>
      </c>
    </row>
    <row r="62" spans="1:72" ht="13.5">
      <c r="A62" s="85" t="s">
        <v>56</v>
      </c>
      <c r="C62" s="36">
        <f t="shared" si="0"/>
        <v>4200451.87</v>
      </c>
      <c r="D62" s="35">
        <f t="shared" si="1"/>
        <v>3982662.0300000003</v>
      </c>
      <c r="E62" s="58">
        <f t="shared" si="2"/>
        <v>217789.69</v>
      </c>
      <c r="F62" s="58">
        <f t="shared" si="3"/>
        <v>8400903.59</v>
      </c>
      <c r="H62" s="89">
        <f>+'FY 0708 EXPEND'!G63+'FY 0708 EXPEND'!H63</f>
        <v>7383137.449999999</v>
      </c>
      <c r="I62" s="90">
        <f t="shared" si="4"/>
        <v>799976.4500000011</v>
      </c>
      <c r="J62" s="88"/>
      <c r="K62" s="89">
        <f t="shared" si="5"/>
        <v>196308</v>
      </c>
      <c r="L62" s="90">
        <f t="shared" si="6"/>
        <v>21481.690000000002</v>
      </c>
      <c r="N62" s="36">
        <f>+'[2]Fed Elig &amp; Non-Fed Calworks'!B59</f>
        <v>523061.22</v>
      </c>
      <c r="O62" s="35">
        <f>+'[2]Fed Elig &amp; Non-Fed Calworks'!D59</f>
        <v>496908.14</v>
      </c>
      <c r="P62" s="58">
        <f>+'[2]Fed Elig &amp; Non-Fed Calworks'!C59</f>
        <v>26153.06</v>
      </c>
      <c r="Q62" s="58">
        <f t="shared" si="7"/>
        <v>1046122.42</v>
      </c>
      <c r="S62" s="36">
        <f>+'[2]Fed Elig &amp; Non-Fed Calworks'!G59</f>
        <v>478269.84</v>
      </c>
      <c r="T62" s="35">
        <f>+'[2]Fed Elig &amp; Non-Fed Calworks'!I59</f>
        <v>454356.34</v>
      </c>
      <c r="U62" s="58">
        <f>+'[2]Fed Elig &amp; Non-Fed Calworks'!H59</f>
        <v>23913.49</v>
      </c>
      <c r="V62" s="58">
        <f t="shared" si="8"/>
        <v>956539.67</v>
      </c>
      <c r="X62" s="36">
        <f>+'[2]Fed Elig &amp; Non-Fed Calworks'!L59</f>
        <v>387608.73</v>
      </c>
      <c r="Y62" s="35">
        <f>+'[2]Fed Elig &amp; Non-Fed Calworks'!N59</f>
        <v>368228.28</v>
      </c>
      <c r="Z62" s="58">
        <f>+'[2]Fed Elig &amp; Non-Fed Calworks'!M59</f>
        <v>19380.44</v>
      </c>
      <c r="AA62" s="58">
        <f t="shared" si="9"/>
        <v>775217.45</v>
      </c>
      <c r="AC62" s="36">
        <f>+'[2]Fed Elig &amp; Non-Fed Calworks'!Q59</f>
        <v>277471.97</v>
      </c>
      <c r="AD62" s="35">
        <f>+'[2]Fed Elig &amp; Non-Fed Calworks'!S59</f>
        <v>263598.36</v>
      </c>
      <c r="AE62" s="58">
        <f>+'[2]Fed Elig &amp; Non-Fed Calworks'!R59</f>
        <v>13873.6</v>
      </c>
      <c r="AF62" s="58">
        <f t="shared" si="10"/>
        <v>554943.9299999999</v>
      </c>
      <c r="AH62" s="36">
        <f>+'[2]Fed Elig &amp; Non-Fed Calworks'!V59</f>
        <v>223937.99</v>
      </c>
      <c r="AI62" s="35">
        <f>+'[2]Fed Elig &amp; Non-Fed Calworks'!X59</f>
        <v>211788.63</v>
      </c>
      <c r="AJ62" s="58">
        <f>+'[2]Fed Elig &amp; Non-Fed Calworks'!W59</f>
        <v>12149.34</v>
      </c>
      <c r="AK62" s="58">
        <f t="shared" si="11"/>
        <v>447875.96</v>
      </c>
      <c r="AM62" s="36">
        <f>+'[2]Fed Elig &amp; Non-Fed Calworks'!AA59</f>
        <v>213723.94</v>
      </c>
      <c r="AN62" s="35">
        <f>+'[2]Fed Elig &amp; Non-Fed Calworks'!AC59</f>
        <v>202108.31</v>
      </c>
      <c r="AO62" s="58">
        <f>+'[2]Fed Elig &amp; Non-Fed Calworks'!AB59</f>
        <v>11615.62</v>
      </c>
      <c r="AP62" s="58">
        <f t="shared" si="12"/>
        <v>427447.87</v>
      </c>
      <c r="AR62" s="36">
        <f>+'[2]Fed Elig &amp; Non-Fed Calworks'!AF59</f>
        <v>254917</v>
      </c>
      <c r="AS62" s="35">
        <f>+'[2]Fed Elig &amp; Non-Fed Calworks'!AH59</f>
        <v>241156.83</v>
      </c>
      <c r="AT62" s="58">
        <f>+'[2]Fed Elig &amp; Non-Fed Calworks'!AG59</f>
        <v>13760.16</v>
      </c>
      <c r="AU62" s="58">
        <f t="shared" si="13"/>
        <v>509833.98999999993</v>
      </c>
      <c r="AW62" s="36">
        <f>+'[2]Fed Elig &amp; Non-Fed Calworks'!AK59</f>
        <v>210784.95</v>
      </c>
      <c r="AX62" s="35">
        <f>+'[2]Fed Elig &amp; Non-Fed Calworks'!AM59</f>
        <v>199278</v>
      </c>
      <c r="AY62" s="58">
        <f>+'[2]Fed Elig &amp; Non-Fed Calworks'!AL59</f>
        <v>11506.93</v>
      </c>
      <c r="AZ62" s="58">
        <f t="shared" si="14"/>
        <v>421569.88</v>
      </c>
      <c r="BB62" s="36">
        <f>+'[2]Fed Elig &amp; Non-Fed Calworks'!AP59</f>
        <v>234831.49</v>
      </c>
      <c r="BC62" s="35">
        <f>+'[2]Fed Elig &amp; Non-Fed Calworks'!AR59</f>
        <v>222126.28</v>
      </c>
      <c r="BD62" s="58">
        <f>+'[2]Fed Elig &amp; Non-Fed Calworks'!AQ59</f>
        <v>12705.21</v>
      </c>
      <c r="BE62" s="58">
        <f t="shared" si="15"/>
        <v>469662.98000000004</v>
      </c>
      <c r="BG62" s="36">
        <f>+'[2]Fed Elig &amp; Non-Fed Calworks'!AU59</f>
        <v>443144.4</v>
      </c>
      <c r="BH62" s="35">
        <f>+'[2]Fed Elig &amp; Non-Fed Calworks'!AW59</f>
        <v>420067.68</v>
      </c>
      <c r="BI62" s="58">
        <f>+'[2]Fed Elig &amp; Non-Fed Calworks'!AV59</f>
        <v>23076.71</v>
      </c>
      <c r="BJ62" s="58">
        <f t="shared" si="16"/>
        <v>886288.79</v>
      </c>
      <c r="BL62" s="36">
        <f>+'[2]Fed Elig &amp; Non-Fed Calworks'!AZ59</f>
        <v>400802.08</v>
      </c>
      <c r="BM62" s="35">
        <f>+'[2]Fed Elig &amp; Non-Fed Calworks'!BB59</f>
        <v>379745.43</v>
      </c>
      <c r="BN62" s="58">
        <f>+'[2]Fed Elig &amp; Non-Fed Calworks'!BA59</f>
        <v>21056.64</v>
      </c>
      <c r="BO62" s="58">
        <f t="shared" si="17"/>
        <v>801604.15</v>
      </c>
      <c r="BQ62" s="36">
        <f>+'[2]Fed Elig &amp; Non-Fed Calworks'!BE59</f>
        <v>551898.26</v>
      </c>
      <c r="BR62" s="35">
        <f>+'[2]Fed Elig &amp; Non-Fed Calworks'!BG59</f>
        <v>523299.75</v>
      </c>
      <c r="BS62" s="58">
        <f>+'[2]Fed Elig &amp; Non-Fed Calworks'!BF59</f>
        <v>28598.49</v>
      </c>
      <c r="BT62" s="58">
        <f t="shared" si="18"/>
        <v>1103796.5</v>
      </c>
    </row>
    <row r="63" spans="1:72" ht="13.5">
      <c r="A63" s="85" t="s">
        <v>57</v>
      </c>
      <c r="C63" s="36">
        <f t="shared" si="0"/>
        <v>1495796.4200000002</v>
      </c>
      <c r="D63" s="35">
        <f t="shared" si="1"/>
        <v>1418590.65</v>
      </c>
      <c r="E63" s="58">
        <f t="shared" si="2"/>
        <v>77205.63</v>
      </c>
      <c r="F63" s="58">
        <f t="shared" si="3"/>
        <v>2991592.7</v>
      </c>
      <c r="H63" s="89">
        <f>+'FY 0708 EXPEND'!G64+'FY 0708 EXPEND'!H64</f>
        <v>3010346.55</v>
      </c>
      <c r="I63" s="90">
        <f t="shared" si="4"/>
        <v>-95959.47999999952</v>
      </c>
      <c r="J63" s="88"/>
      <c r="K63" s="89">
        <f t="shared" si="5"/>
        <v>80041</v>
      </c>
      <c r="L63" s="90">
        <f t="shared" si="6"/>
        <v>-2835.3699999999953</v>
      </c>
      <c r="N63" s="36">
        <f>+'[2]Fed Elig &amp; Non-Fed Calworks'!B60</f>
        <v>193362.26</v>
      </c>
      <c r="O63" s="35">
        <f>+'[2]Fed Elig &amp; Non-Fed Calworks'!D60</f>
        <v>183694.15</v>
      </c>
      <c r="P63" s="58">
        <f>+'[2]Fed Elig &amp; Non-Fed Calworks'!C60</f>
        <v>9668.11</v>
      </c>
      <c r="Q63" s="58">
        <f t="shared" si="7"/>
        <v>386724.52</v>
      </c>
      <c r="S63" s="36">
        <f>+'[2]Fed Elig &amp; Non-Fed Calworks'!G60</f>
        <v>162718.94</v>
      </c>
      <c r="T63" s="35">
        <f>+'[2]Fed Elig &amp; Non-Fed Calworks'!I60</f>
        <v>154582.98</v>
      </c>
      <c r="U63" s="58">
        <f>+'[2]Fed Elig &amp; Non-Fed Calworks'!H60</f>
        <v>8135.95</v>
      </c>
      <c r="V63" s="58">
        <f t="shared" si="8"/>
        <v>325437.87000000005</v>
      </c>
      <c r="X63" s="36">
        <f>+'[2]Fed Elig &amp; Non-Fed Calworks'!L60</f>
        <v>121063.1</v>
      </c>
      <c r="Y63" s="35">
        <f>+'[2]Fed Elig &amp; Non-Fed Calworks'!N60</f>
        <v>115009.92</v>
      </c>
      <c r="Z63" s="58">
        <f>+'[2]Fed Elig &amp; Non-Fed Calworks'!M60</f>
        <v>6053.16</v>
      </c>
      <c r="AA63" s="58">
        <f t="shared" si="9"/>
        <v>242126.18000000002</v>
      </c>
      <c r="AC63" s="36">
        <f>+'[2]Fed Elig &amp; Non-Fed Calworks'!Q60</f>
        <v>99700.26</v>
      </c>
      <c r="AD63" s="35">
        <f>+'[2]Fed Elig &amp; Non-Fed Calworks'!S60</f>
        <v>94715.24</v>
      </c>
      <c r="AE63" s="58">
        <f>+'[2]Fed Elig &amp; Non-Fed Calworks'!R60</f>
        <v>4985.01</v>
      </c>
      <c r="AF63" s="58">
        <f t="shared" si="10"/>
        <v>199400.51</v>
      </c>
      <c r="AH63" s="36">
        <f>+'[2]Fed Elig &amp; Non-Fed Calworks'!V60</f>
        <v>90131.88</v>
      </c>
      <c r="AI63" s="35">
        <f>+'[2]Fed Elig &amp; Non-Fed Calworks'!X60</f>
        <v>85333.46</v>
      </c>
      <c r="AJ63" s="58">
        <f>+'[2]Fed Elig &amp; Non-Fed Calworks'!W60</f>
        <v>4798.42</v>
      </c>
      <c r="AK63" s="58">
        <f t="shared" si="11"/>
        <v>180263.76000000004</v>
      </c>
      <c r="AM63" s="36">
        <f>+'[2]Fed Elig &amp; Non-Fed Calworks'!AA60</f>
        <v>78943.17</v>
      </c>
      <c r="AN63" s="35">
        <f>+'[2]Fed Elig &amp; Non-Fed Calworks'!AC60</f>
        <v>74719.22</v>
      </c>
      <c r="AO63" s="58">
        <f>+'[2]Fed Elig &amp; Non-Fed Calworks'!AB60</f>
        <v>4223.94</v>
      </c>
      <c r="AP63" s="58">
        <f t="shared" si="12"/>
        <v>157886.33000000002</v>
      </c>
      <c r="AR63" s="36">
        <f>+'[2]Fed Elig &amp; Non-Fed Calworks'!AF60</f>
        <v>91552.4</v>
      </c>
      <c r="AS63" s="35">
        <f>+'[2]Fed Elig &amp; Non-Fed Calworks'!AH60</f>
        <v>86681.47</v>
      </c>
      <c r="AT63" s="58">
        <f>+'[2]Fed Elig &amp; Non-Fed Calworks'!AG60</f>
        <v>4870.91</v>
      </c>
      <c r="AU63" s="58">
        <f t="shared" si="13"/>
        <v>183104.78</v>
      </c>
      <c r="AW63" s="36">
        <f>+'[2]Fed Elig &amp; Non-Fed Calworks'!AK60</f>
        <v>62532.19</v>
      </c>
      <c r="AX63" s="35">
        <f>+'[2]Fed Elig &amp; Non-Fed Calworks'!AM60</f>
        <v>59092.5</v>
      </c>
      <c r="AY63" s="58">
        <f>+'[2]Fed Elig &amp; Non-Fed Calworks'!AL60</f>
        <v>3439.67</v>
      </c>
      <c r="AZ63" s="58">
        <f t="shared" si="14"/>
        <v>125064.36</v>
      </c>
      <c r="BB63" s="36">
        <f>+'[2]Fed Elig &amp; Non-Fed Calworks'!AP60</f>
        <v>88063.36</v>
      </c>
      <c r="BC63" s="35">
        <f>+'[2]Fed Elig &amp; Non-Fed Calworks'!AR60</f>
        <v>83360.34</v>
      </c>
      <c r="BD63" s="58">
        <f>+'[2]Fed Elig &amp; Non-Fed Calworks'!AQ60</f>
        <v>4703</v>
      </c>
      <c r="BE63" s="58">
        <f t="shared" si="15"/>
        <v>176126.7</v>
      </c>
      <c r="BG63" s="36">
        <f>+'[2]Fed Elig &amp; Non-Fed Calworks'!AU60</f>
        <v>150139.13</v>
      </c>
      <c r="BH63" s="35">
        <f>+'[2]Fed Elig &amp; Non-Fed Calworks'!AW60</f>
        <v>142331.95</v>
      </c>
      <c r="BI63" s="58">
        <f>+'[2]Fed Elig &amp; Non-Fed Calworks'!AV60</f>
        <v>7807.18</v>
      </c>
      <c r="BJ63" s="58">
        <f t="shared" si="16"/>
        <v>300278.26</v>
      </c>
      <c r="BL63" s="36">
        <f>+'[2]Fed Elig &amp; Non-Fed Calworks'!AZ60</f>
        <v>154352.43</v>
      </c>
      <c r="BM63" s="35">
        <f>+'[2]Fed Elig &amp; Non-Fed Calworks'!BB60</f>
        <v>146309.54</v>
      </c>
      <c r="BN63" s="58">
        <f>+'[2]Fed Elig &amp; Non-Fed Calworks'!BA60</f>
        <v>8042.87</v>
      </c>
      <c r="BO63" s="58">
        <f t="shared" si="17"/>
        <v>308704.83999999997</v>
      </c>
      <c r="BQ63" s="36">
        <f>+'[2]Fed Elig &amp; Non-Fed Calworks'!BE60</f>
        <v>203237.3</v>
      </c>
      <c r="BR63" s="35">
        <f>+'[2]Fed Elig &amp; Non-Fed Calworks'!BG60</f>
        <v>192759.88</v>
      </c>
      <c r="BS63" s="58">
        <f>+'[2]Fed Elig &amp; Non-Fed Calworks'!BF60</f>
        <v>10477.41</v>
      </c>
      <c r="BT63" s="58">
        <f t="shared" si="18"/>
        <v>406474.58999999997</v>
      </c>
    </row>
    <row r="64" spans="1:72" ht="13.5">
      <c r="A64" s="85" t="s">
        <v>58</v>
      </c>
      <c r="C64" s="36">
        <f t="shared" si="0"/>
        <v>1057048.12</v>
      </c>
      <c r="D64" s="35">
        <f t="shared" si="1"/>
        <v>1002430.33</v>
      </c>
      <c r="E64" s="58">
        <f t="shared" si="2"/>
        <v>54617.67999999999</v>
      </c>
      <c r="F64" s="58">
        <f t="shared" si="3"/>
        <v>2114096.1300000004</v>
      </c>
      <c r="H64" s="89">
        <f>+'FY 0708 EXPEND'!G65+'FY 0708 EXPEND'!H65</f>
        <v>1794179.5</v>
      </c>
      <c r="I64" s="90">
        <f t="shared" si="4"/>
        <v>265298.9500000002</v>
      </c>
      <c r="J64" s="88"/>
      <c r="K64" s="89">
        <f t="shared" si="5"/>
        <v>47705</v>
      </c>
      <c r="L64" s="90">
        <f t="shared" si="6"/>
        <v>6912.679999999993</v>
      </c>
      <c r="N64" s="36">
        <f>+'[2]Fed Elig &amp; Non-Fed Calworks'!B61</f>
        <v>153450.61</v>
      </c>
      <c r="O64" s="35">
        <f>+'[2]Fed Elig &amp; Non-Fed Calworks'!D61</f>
        <v>145778.06</v>
      </c>
      <c r="P64" s="58">
        <f>+'[2]Fed Elig &amp; Non-Fed Calworks'!C61</f>
        <v>7672.53</v>
      </c>
      <c r="Q64" s="58">
        <f t="shared" si="7"/>
        <v>306901.2</v>
      </c>
      <c r="S64" s="36">
        <f>+'[2]Fed Elig &amp; Non-Fed Calworks'!G61</f>
        <v>118386.73</v>
      </c>
      <c r="T64" s="35">
        <f>+'[2]Fed Elig &amp; Non-Fed Calworks'!I61</f>
        <v>112467.39</v>
      </c>
      <c r="U64" s="58">
        <f>+'[2]Fed Elig &amp; Non-Fed Calworks'!H61</f>
        <v>5919.33</v>
      </c>
      <c r="V64" s="58">
        <f t="shared" si="8"/>
        <v>236773.44999999998</v>
      </c>
      <c r="X64" s="36">
        <f>+'[2]Fed Elig &amp; Non-Fed Calworks'!L61</f>
        <v>111588.96</v>
      </c>
      <c r="Y64" s="35">
        <f>+'[2]Fed Elig &amp; Non-Fed Calworks'!N61</f>
        <v>106009.5</v>
      </c>
      <c r="Z64" s="58">
        <f>+'[2]Fed Elig &amp; Non-Fed Calworks'!M61</f>
        <v>5579.45</v>
      </c>
      <c r="AA64" s="58">
        <f t="shared" si="9"/>
        <v>223177.91000000003</v>
      </c>
      <c r="AC64" s="36">
        <f>+'[2]Fed Elig &amp; Non-Fed Calworks'!Q61</f>
        <v>66030.81</v>
      </c>
      <c r="AD64" s="35">
        <f>+'[2]Fed Elig &amp; Non-Fed Calworks'!S61</f>
        <v>62729.25</v>
      </c>
      <c r="AE64" s="58">
        <f>+'[2]Fed Elig &amp; Non-Fed Calworks'!R61</f>
        <v>3301.55</v>
      </c>
      <c r="AF64" s="58">
        <f t="shared" si="10"/>
        <v>132061.61</v>
      </c>
      <c r="AH64" s="36">
        <f>+'[2]Fed Elig &amp; Non-Fed Calworks'!V61</f>
        <v>53247.92</v>
      </c>
      <c r="AI64" s="35">
        <f>+'[2]Fed Elig &amp; Non-Fed Calworks'!X61</f>
        <v>50379.32</v>
      </c>
      <c r="AJ64" s="58">
        <f>+'[2]Fed Elig &amp; Non-Fed Calworks'!W61</f>
        <v>2868.6</v>
      </c>
      <c r="AK64" s="58">
        <f t="shared" si="11"/>
        <v>106495.84</v>
      </c>
      <c r="AM64" s="36">
        <f>+'[2]Fed Elig &amp; Non-Fed Calworks'!AA61</f>
        <v>50230.11</v>
      </c>
      <c r="AN64" s="35">
        <f>+'[2]Fed Elig &amp; Non-Fed Calworks'!AC61</f>
        <v>47511.7</v>
      </c>
      <c r="AO64" s="58">
        <f>+'[2]Fed Elig &amp; Non-Fed Calworks'!AB61</f>
        <v>2718.39</v>
      </c>
      <c r="AP64" s="58">
        <f t="shared" si="12"/>
        <v>100460.2</v>
      </c>
      <c r="AR64" s="36">
        <f>+'[2]Fed Elig &amp; Non-Fed Calworks'!AF61</f>
        <v>74008.87</v>
      </c>
      <c r="AS64" s="35">
        <f>+'[2]Fed Elig &amp; Non-Fed Calworks'!AH61</f>
        <v>70083.15</v>
      </c>
      <c r="AT64" s="58">
        <f>+'[2]Fed Elig &amp; Non-Fed Calworks'!AG61</f>
        <v>3925.7</v>
      </c>
      <c r="AU64" s="58">
        <f t="shared" si="13"/>
        <v>148017.72</v>
      </c>
      <c r="AW64" s="36">
        <f>+'[2]Fed Elig &amp; Non-Fed Calworks'!AK61</f>
        <v>41148.68</v>
      </c>
      <c r="AX64" s="35">
        <f>+'[2]Fed Elig &amp; Non-Fed Calworks'!AM61</f>
        <v>38871.38</v>
      </c>
      <c r="AY64" s="58">
        <f>+'[2]Fed Elig &amp; Non-Fed Calworks'!AL61</f>
        <v>2277.3</v>
      </c>
      <c r="AZ64" s="58">
        <f t="shared" si="14"/>
        <v>82297.36</v>
      </c>
      <c r="BB64" s="36">
        <f>+'[2]Fed Elig &amp; Non-Fed Calworks'!AP61</f>
        <v>53913.5</v>
      </c>
      <c r="BC64" s="35">
        <f>+'[2]Fed Elig &amp; Non-Fed Calworks'!AR61</f>
        <v>51011.22</v>
      </c>
      <c r="BD64" s="58">
        <f>+'[2]Fed Elig &amp; Non-Fed Calworks'!AQ61</f>
        <v>2902.28</v>
      </c>
      <c r="BE64" s="58">
        <f t="shared" si="15"/>
        <v>107827</v>
      </c>
      <c r="BG64" s="36">
        <f>+'[2]Fed Elig &amp; Non-Fed Calworks'!AU61</f>
        <v>104326.64</v>
      </c>
      <c r="BH64" s="35">
        <f>+'[2]Fed Elig &amp; Non-Fed Calworks'!AW61</f>
        <v>98897.11</v>
      </c>
      <c r="BI64" s="58">
        <f>+'[2]Fed Elig &amp; Non-Fed Calworks'!AV61</f>
        <v>5429.52</v>
      </c>
      <c r="BJ64" s="58">
        <f t="shared" si="16"/>
        <v>208653.27</v>
      </c>
      <c r="BL64" s="36">
        <f>+'[2]Fed Elig &amp; Non-Fed Calworks'!AZ61</f>
        <v>91124.56</v>
      </c>
      <c r="BM64" s="35">
        <f>+'[2]Fed Elig &amp; Non-Fed Calworks'!BB61</f>
        <v>86322.17</v>
      </c>
      <c r="BN64" s="58">
        <f>+'[2]Fed Elig &amp; Non-Fed Calworks'!BA61</f>
        <v>4802.39</v>
      </c>
      <c r="BO64" s="58">
        <f t="shared" si="17"/>
        <v>182249.12</v>
      </c>
      <c r="BQ64" s="36">
        <f>+'[2]Fed Elig &amp; Non-Fed Calworks'!BE61</f>
        <v>139590.73</v>
      </c>
      <c r="BR64" s="35">
        <f>+'[2]Fed Elig &amp; Non-Fed Calworks'!BG61</f>
        <v>132370.08</v>
      </c>
      <c r="BS64" s="58">
        <f>+'[2]Fed Elig &amp; Non-Fed Calworks'!BF61</f>
        <v>7220.64</v>
      </c>
      <c r="BT64" s="58">
        <f t="shared" si="18"/>
        <v>279181.45</v>
      </c>
    </row>
    <row r="65" spans="1:72" ht="13.5">
      <c r="A65" s="85"/>
      <c r="C65" s="36"/>
      <c r="D65" s="35"/>
      <c r="E65" s="58"/>
      <c r="F65" s="58"/>
      <c r="H65" s="89"/>
      <c r="I65" s="90"/>
      <c r="J65" s="88"/>
      <c r="K65" s="89"/>
      <c r="L65" s="90"/>
      <c r="N65" s="36"/>
      <c r="O65" s="35"/>
      <c r="P65" s="58"/>
      <c r="Q65" s="58"/>
      <c r="S65" s="36"/>
      <c r="T65" s="35"/>
      <c r="U65" s="58"/>
      <c r="V65" s="58"/>
      <c r="X65" s="36"/>
      <c r="Y65" s="35"/>
      <c r="Z65" s="58"/>
      <c r="AA65" s="58"/>
      <c r="AC65" s="36"/>
      <c r="AD65" s="35"/>
      <c r="AE65" s="58"/>
      <c r="AF65" s="58"/>
      <c r="AH65" s="36"/>
      <c r="AI65" s="35"/>
      <c r="AJ65" s="58"/>
      <c r="AK65" s="58"/>
      <c r="AM65" s="36"/>
      <c r="AN65" s="35"/>
      <c r="AO65" s="58"/>
      <c r="AP65" s="58"/>
      <c r="AR65" s="36"/>
      <c r="AS65" s="35"/>
      <c r="AT65" s="58"/>
      <c r="AU65" s="58"/>
      <c r="AW65" s="36"/>
      <c r="AX65" s="35"/>
      <c r="AY65" s="58"/>
      <c r="AZ65" s="58"/>
      <c r="BB65" s="36"/>
      <c r="BC65" s="35"/>
      <c r="BD65" s="58"/>
      <c r="BE65" s="58"/>
      <c r="BG65" s="36"/>
      <c r="BH65" s="35"/>
      <c r="BI65" s="58"/>
      <c r="BJ65" s="58"/>
      <c r="BL65" s="36"/>
      <c r="BM65" s="35"/>
      <c r="BN65" s="58"/>
      <c r="BO65" s="58"/>
      <c r="BQ65" s="36"/>
      <c r="BR65" s="35"/>
      <c r="BS65" s="58"/>
      <c r="BT65" s="58"/>
    </row>
    <row r="66" spans="1:72" ht="14.25" thickBot="1">
      <c r="A66" s="91" t="s">
        <v>59</v>
      </c>
      <c r="C66" s="59">
        <f>SUM(C7:C64)</f>
        <v>212659771.27</v>
      </c>
      <c r="D66" s="60">
        <f aca="true" t="shared" si="19" ref="D66:I66">SUM(D7:D64)</f>
        <v>201640345.90000004</v>
      </c>
      <c r="E66" s="61">
        <f t="shared" si="19"/>
        <v>11019418.400000004</v>
      </c>
      <c r="F66" s="62">
        <f t="shared" si="19"/>
        <v>425319535.57</v>
      </c>
      <c r="H66" s="59">
        <f t="shared" si="19"/>
        <v>432305371.0400001</v>
      </c>
      <c r="I66" s="61">
        <f t="shared" si="19"/>
        <v>-18005253.869999982</v>
      </c>
      <c r="J66" s="92"/>
      <c r="K66" s="59">
        <f>SUM(K7:K65)</f>
        <v>11494418</v>
      </c>
      <c r="L66" s="61">
        <f>SUM(L7:L65)</f>
        <v>-474999.60000000056</v>
      </c>
      <c r="N66" s="59">
        <f>SUM(N7:N64)</f>
        <v>26341166.410000004</v>
      </c>
      <c r="O66" s="60">
        <f>SUM(O7:O64)</f>
        <v>25024107.560000002</v>
      </c>
      <c r="P66" s="61">
        <f>SUM(P7:P64)</f>
        <v>1317058.3</v>
      </c>
      <c r="Q66" s="62">
        <f>SUM(Q7:Q64)</f>
        <v>52682332.27000001</v>
      </c>
      <c r="S66" s="59">
        <f>SUM(S7:S64)</f>
        <v>20002026.89</v>
      </c>
      <c r="T66" s="60">
        <f>SUM(T7:T64)</f>
        <v>19001925.000000004</v>
      </c>
      <c r="U66" s="61">
        <f>SUM(U7:U64)</f>
        <v>1000101.3600000001</v>
      </c>
      <c r="V66" s="62">
        <f>SUM(V7:V64)</f>
        <v>40004053.250000015</v>
      </c>
      <c r="X66" s="59">
        <f>SUM(X7:X64)</f>
        <v>17446328.18</v>
      </c>
      <c r="Y66" s="60">
        <f>SUM(Y7:Y64)</f>
        <v>16574011.220000003</v>
      </c>
      <c r="Z66" s="61">
        <f>SUM(Z7:Z64)</f>
        <v>872316.4</v>
      </c>
      <c r="AA66" s="62">
        <f>SUM(AA7:AA64)</f>
        <v>34892655.79999999</v>
      </c>
      <c r="AC66" s="59">
        <f>SUM(AC7:AC64)</f>
        <v>14309574.47</v>
      </c>
      <c r="AD66" s="60">
        <f>SUM(AD7:AD64)</f>
        <v>13594095.329999998</v>
      </c>
      <c r="AE66" s="61">
        <f>SUM(AE7:AE64)</f>
        <v>715478.5399999998</v>
      </c>
      <c r="AF66" s="62">
        <f>SUM(AF7:AF64)</f>
        <v>28619148.339999992</v>
      </c>
      <c r="AH66" s="59">
        <f>SUM(AH7:AH64)</f>
        <v>10559889.430000002</v>
      </c>
      <c r="AI66" s="60">
        <f>SUM(AI7:AI64)</f>
        <v>9991232.690000003</v>
      </c>
      <c r="AJ66" s="61">
        <f>SUM(AJ7:AJ64)</f>
        <v>568656.2</v>
      </c>
      <c r="AK66" s="62">
        <f>SUM(AK7:AK64)</f>
        <v>21119778.319999997</v>
      </c>
      <c r="AM66" s="59">
        <f>SUM(AM7:AM64)</f>
        <v>11113233.54</v>
      </c>
      <c r="AN66" s="60">
        <f>SUM(AN7:AN64)</f>
        <v>10510648.689999996</v>
      </c>
      <c r="AO66" s="61">
        <f>SUM(AO7:AO64)</f>
        <v>602584.2800000001</v>
      </c>
      <c r="AP66" s="62">
        <f>SUM(AP7:AP64)</f>
        <v>22226466.51</v>
      </c>
      <c r="AR66" s="59">
        <f>SUM(AR7:AR64)</f>
        <v>13967190.249999994</v>
      </c>
      <c r="AS66" s="60">
        <f>SUM(AS7:AS64)</f>
        <v>13218009.92</v>
      </c>
      <c r="AT66" s="61">
        <f>SUM(AT7:AT64)</f>
        <v>749179.6100000002</v>
      </c>
      <c r="AU66" s="62">
        <f>SUM(AU7:AU64)</f>
        <v>27934379.78</v>
      </c>
      <c r="AW66" s="59">
        <f>SUM(AW7:AW64)</f>
        <v>11463462.11</v>
      </c>
      <c r="AX66" s="60">
        <f>SUM(AX7:AX64)</f>
        <v>10840760.04</v>
      </c>
      <c r="AY66" s="61">
        <f>SUM(AY7:AY64)</f>
        <v>622701.5000000003</v>
      </c>
      <c r="AZ66" s="62">
        <f>SUM(AZ7:AZ64)</f>
        <v>22926923.64999999</v>
      </c>
      <c r="BB66" s="59">
        <f>SUM(BB7:BB64)</f>
        <v>12281321.06</v>
      </c>
      <c r="BC66" s="60">
        <f>SUM(BC7:BC64)</f>
        <v>11619240.040000003</v>
      </c>
      <c r="BD66" s="61">
        <f>SUM(BD7:BD64)</f>
        <v>662080.4599999998</v>
      </c>
      <c r="BE66" s="62">
        <f>SUM(BE7:BE64)</f>
        <v>24562641.560000002</v>
      </c>
      <c r="BG66" s="59">
        <f>SUM(BG7:BG64)</f>
        <v>24008952.12</v>
      </c>
      <c r="BH66" s="60">
        <f>SUM(BH7:BH64)</f>
        <v>22760129.220000003</v>
      </c>
      <c r="BI66" s="61">
        <f>SUM(BI7:BI64)</f>
        <v>1248822.3300000005</v>
      </c>
      <c r="BJ66" s="62">
        <f>SUM(BJ7:BJ64)</f>
        <v>48017903.67</v>
      </c>
      <c r="BL66" s="59">
        <f>SUM(BL7:BL64)</f>
        <v>23083152.34</v>
      </c>
      <c r="BM66" s="60">
        <f>SUM(BM7:BM64)</f>
        <v>21876668.840000004</v>
      </c>
      <c r="BN66" s="61">
        <f>SUM(BN7:BN64)</f>
        <v>1206482.9000000001</v>
      </c>
      <c r="BO66" s="62">
        <f>SUM(BO7:BO64)</f>
        <v>46166304.080000006</v>
      </c>
      <c r="BQ66" s="59">
        <f>SUM(BQ7:BQ64)</f>
        <v>28083474.470000006</v>
      </c>
      <c r="BR66" s="60">
        <f>SUM(BR7:BR64)</f>
        <v>26629517.35</v>
      </c>
      <c r="BS66" s="61">
        <f>SUM(BS7:BS64)</f>
        <v>1453956.52</v>
      </c>
      <c r="BT66" s="62">
        <f>SUM(BT7:BT64)</f>
        <v>56166948.34000002</v>
      </c>
    </row>
    <row r="68" ht="13.5">
      <c r="A68" s="93"/>
    </row>
    <row r="69" ht="13.5">
      <c r="A69" s="93"/>
    </row>
    <row r="70" ht="13.5">
      <c r="A70" s="94"/>
    </row>
    <row r="71" ht="13.5">
      <c r="A71" s="93"/>
    </row>
    <row r="72" ht="13.5">
      <c r="A72" s="95"/>
    </row>
  </sheetData>
  <sheetProtection/>
  <mergeCells count="13">
    <mergeCell ref="AH3:AK3"/>
    <mergeCell ref="C3:F3"/>
    <mergeCell ref="N3:Q3"/>
    <mergeCell ref="S3:V3"/>
    <mergeCell ref="X3:AA3"/>
    <mergeCell ref="AC3:AF3"/>
    <mergeCell ref="BQ3:BT3"/>
    <mergeCell ref="AM3:AP3"/>
    <mergeCell ref="AR3:AU3"/>
    <mergeCell ref="AW3:AZ3"/>
    <mergeCell ref="BB3:BE3"/>
    <mergeCell ref="BG3:BJ3"/>
    <mergeCell ref="BL3:BO3"/>
  </mergeCells>
  <printOptions horizontalCentered="1"/>
  <pageMargins left="0" right="0" top="0.5" bottom="0.35" header="0.25" footer="0"/>
  <pageSetup horizontalDpi="600" verticalDpi="600" orientation="landscape" scale="66" r:id="rId1"/>
  <headerFooter alignWithMargins="0">
    <oddHeader>&amp;RPAGE &amp;P OF &amp;N</oddHeader>
    <oddFooter>&amp;L&amp;Z&amp;F&amp;A&amp;R&amp;D  &amp;T</oddFooter>
  </headerFooter>
  <colBreaks count="4" manualBreakCount="4">
    <brk id="13" max="65" man="1"/>
    <brk id="27" max="65" man="1"/>
    <brk id="42" max="65" man="1"/>
    <brk id="57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67"/>
  <sheetViews>
    <sheetView zoomScalePageLayoutView="0" workbookViewId="0" topLeftCell="A1">
      <pane xSplit="2" ySplit="7" topLeftCell="F8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I21" sqref="I21"/>
    </sheetView>
  </sheetViews>
  <sheetFormatPr defaultColWidth="9.140625" defaultRowHeight="12.75"/>
  <cols>
    <col min="1" max="1" width="16.8515625" style="15" bestFit="1" customWidth="1"/>
    <col min="2" max="2" width="3.00390625" style="1" customWidth="1"/>
    <col min="3" max="3" width="15.57421875" style="15" customWidth="1"/>
    <col min="4" max="4" width="14.8515625" style="15" bestFit="1" customWidth="1"/>
    <col min="5" max="5" width="15.00390625" style="15" customWidth="1"/>
    <col min="6" max="6" width="2.7109375" style="1" customWidth="1"/>
    <col min="7" max="7" width="13.8515625" style="15" customWidth="1"/>
    <col min="8" max="8" width="17.28125" style="15" bestFit="1" customWidth="1"/>
    <col min="9" max="9" width="12.421875" style="15" customWidth="1"/>
    <col min="10" max="10" width="13.57421875" style="15" customWidth="1"/>
    <col min="11" max="11" width="2.28125" style="1" customWidth="1"/>
    <col min="12" max="12" width="20.00390625" style="15" bestFit="1" customWidth="1"/>
    <col min="13" max="13" width="13.8515625" style="15" customWidth="1"/>
    <col min="14" max="14" width="20.7109375" style="15" bestFit="1" customWidth="1"/>
    <col min="15" max="15" width="2.140625" style="1" customWidth="1"/>
    <col min="16" max="16384" width="9.140625" style="1" customWidth="1"/>
  </cols>
  <sheetData>
    <row r="1" spans="1:14" ht="15.75">
      <c r="A1" s="2"/>
      <c r="C1" s="37" t="s">
        <v>122</v>
      </c>
      <c r="D1" s="12"/>
      <c r="E1" s="12"/>
      <c r="G1" s="12"/>
      <c r="H1" s="12"/>
      <c r="I1" s="12"/>
      <c r="J1" s="12"/>
      <c r="L1" s="12"/>
      <c r="M1" s="12"/>
      <c r="N1" s="12"/>
    </row>
    <row r="2" spans="1:14" ht="14.25" thickBot="1">
      <c r="A2" s="2"/>
      <c r="C2" s="12"/>
      <c r="D2" s="12"/>
      <c r="E2" s="12"/>
      <c r="G2" s="12"/>
      <c r="H2" s="12"/>
      <c r="I2" s="12"/>
      <c r="J2" s="12"/>
      <c r="L2" s="38" t="s">
        <v>130</v>
      </c>
      <c r="M2" s="38"/>
      <c r="N2" s="38"/>
    </row>
    <row r="3" spans="1:14" ht="14.25" thickBot="1">
      <c r="A3" s="3"/>
      <c r="C3" s="39" t="s">
        <v>123</v>
      </c>
      <c r="D3" s="40"/>
      <c r="E3" s="40"/>
      <c r="G3" s="41" t="s">
        <v>124</v>
      </c>
      <c r="H3" s="42"/>
      <c r="I3" s="42"/>
      <c r="J3" s="43"/>
      <c r="L3" s="44" t="s">
        <v>99</v>
      </c>
      <c r="M3" s="45"/>
      <c r="N3" s="46"/>
    </row>
    <row r="4" spans="1:14" ht="14.25" thickBot="1">
      <c r="A4" s="8"/>
      <c r="C4" s="47"/>
      <c r="D4" s="47"/>
      <c r="E4" s="47"/>
      <c r="G4" s="48"/>
      <c r="H4" s="48"/>
      <c r="I4" s="48"/>
      <c r="J4" s="48"/>
      <c r="L4" s="49"/>
      <c r="M4" s="50"/>
      <c r="N4" s="51"/>
    </row>
    <row r="5" spans="1:14" ht="13.5">
      <c r="A5" s="11"/>
      <c r="C5" s="52"/>
      <c r="D5" s="52"/>
      <c r="E5" s="52"/>
      <c r="G5" s="52"/>
      <c r="H5" s="52"/>
      <c r="I5" s="52"/>
      <c r="J5" s="52"/>
      <c r="L5" s="47"/>
      <c r="M5" s="47"/>
      <c r="N5" s="47"/>
    </row>
    <row r="6" spans="1:14" ht="14.25" thickBot="1">
      <c r="A6" s="12" t="s">
        <v>0</v>
      </c>
      <c r="C6" s="53" t="s">
        <v>67</v>
      </c>
      <c r="D6" s="53" t="s">
        <v>68</v>
      </c>
      <c r="E6" s="53" t="s">
        <v>59</v>
      </c>
      <c r="G6" s="53" t="s">
        <v>73</v>
      </c>
      <c r="H6" s="53" t="s">
        <v>74</v>
      </c>
      <c r="I6" s="53" t="s">
        <v>68</v>
      </c>
      <c r="J6" s="53" t="s">
        <v>59</v>
      </c>
      <c r="L6" s="53" t="s">
        <v>75</v>
      </c>
      <c r="M6" s="53" t="s">
        <v>68</v>
      </c>
      <c r="N6" s="53" t="s">
        <v>59</v>
      </c>
    </row>
    <row r="7" spans="3:14" ht="14.25" thickBot="1">
      <c r="C7" s="54">
        <v>0.9751</v>
      </c>
      <c r="D7" s="54">
        <v>0.0249</v>
      </c>
      <c r="E7" s="54">
        <v>1</v>
      </c>
      <c r="G7" s="54">
        <v>0.5</v>
      </c>
      <c r="H7" s="54">
        <v>0.475</v>
      </c>
      <c r="I7" s="54">
        <v>0.025</v>
      </c>
      <c r="J7" s="54">
        <v>1</v>
      </c>
      <c r="L7" s="54">
        <v>0.9751</v>
      </c>
      <c r="M7" s="54">
        <v>0.0249</v>
      </c>
      <c r="N7" s="54">
        <v>1</v>
      </c>
    </row>
    <row r="8" spans="1:14" ht="13.5">
      <c r="A8" s="17" t="s">
        <v>1</v>
      </c>
      <c r="C8" s="55">
        <v>82855364</v>
      </c>
      <c r="D8" s="56">
        <v>2116175</v>
      </c>
      <c r="E8" s="57">
        <v>84971539</v>
      </c>
      <c r="G8" s="55">
        <v>7650092.499999999</v>
      </c>
      <c r="H8" s="56">
        <v>7267587.809999999</v>
      </c>
      <c r="I8" s="57">
        <v>382504.5900000001</v>
      </c>
      <c r="J8" s="57">
        <v>15300184.899999999</v>
      </c>
      <c r="L8" s="55">
        <v>67937683.69</v>
      </c>
      <c r="M8" s="57">
        <v>1733670.41</v>
      </c>
      <c r="N8" s="57">
        <v>69671354.1</v>
      </c>
    </row>
    <row r="9" spans="1:14" ht="13.5">
      <c r="A9" s="17" t="s">
        <v>2</v>
      </c>
      <c r="C9" s="36">
        <v>29927</v>
      </c>
      <c r="D9" s="35">
        <v>765</v>
      </c>
      <c r="E9" s="58">
        <v>30692</v>
      </c>
      <c r="G9" s="36">
        <v>14212.130000000001</v>
      </c>
      <c r="H9" s="35">
        <v>13501.429999999998</v>
      </c>
      <c r="I9" s="58">
        <v>710.6</v>
      </c>
      <c r="J9" s="58">
        <v>28424.159999999996</v>
      </c>
      <c r="L9" s="36">
        <v>2213.4400000000005</v>
      </c>
      <c r="M9" s="58">
        <v>54.39999999999998</v>
      </c>
      <c r="N9" s="58">
        <v>2267.8400000000006</v>
      </c>
    </row>
    <row r="10" spans="1:14" ht="13.5">
      <c r="A10" s="17" t="s">
        <v>3</v>
      </c>
      <c r="C10" s="36">
        <v>1336696</v>
      </c>
      <c r="D10" s="35">
        <v>34126</v>
      </c>
      <c r="E10" s="58">
        <v>1370822</v>
      </c>
      <c r="G10" s="36">
        <v>179421.59</v>
      </c>
      <c r="H10" s="35">
        <v>170450.4</v>
      </c>
      <c r="I10" s="58">
        <v>8971.06</v>
      </c>
      <c r="J10" s="58">
        <v>358843.05</v>
      </c>
      <c r="L10" s="36">
        <v>986824.0099999999</v>
      </c>
      <c r="M10" s="58">
        <v>25154.940000000002</v>
      </c>
      <c r="N10" s="58">
        <v>1011978.95</v>
      </c>
    </row>
    <row r="11" spans="1:14" ht="13.5">
      <c r="A11" s="17" t="s">
        <v>4</v>
      </c>
      <c r="C11" s="36">
        <v>16565101</v>
      </c>
      <c r="D11" s="35">
        <v>423453</v>
      </c>
      <c r="E11" s="58">
        <v>16988554</v>
      </c>
      <c r="G11" s="36">
        <v>2303058.95</v>
      </c>
      <c r="H11" s="35">
        <v>2187905.91</v>
      </c>
      <c r="I11" s="58">
        <v>115152.93</v>
      </c>
      <c r="J11" s="58">
        <v>4606117.79</v>
      </c>
      <c r="L11" s="36">
        <v>12074136.14</v>
      </c>
      <c r="M11" s="58">
        <v>308300.07</v>
      </c>
      <c r="N11" s="58">
        <v>12382436.21</v>
      </c>
    </row>
    <row r="12" spans="1:14" ht="13.5">
      <c r="A12" s="17" t="s">
        <v>5</v>
      </c>
      <c r="C12" s="36">
        <v>2082863</v>
      </c>
      <c r="D12" s="35">
        <v>53190</v>
      </c>
      <c r="E12" s="58">
        <v>2136053</v>
      </c>
      <c r="G12" s="36">
        <v>285197.72000000003</v>
      </c>
      <c r="H12" s="35">
        <v>270937.73</v>
      </c>
      <c r="I12" s="58">
        <v>14259.9</v>
      </c>
      <c r="J12" s="58">
        <v>570395.35</v>
      </c>
      <c r="L12" s="36">
        <v>1526727.55</v>
      </c>
      <c r="M12" s="58">
        <v>38930.1</v>
      </c>
      <c r="N12" s="58">
        <v>1565657.6500000001</v>
      </c>
    </row>
    <row r="13" spans="1:14" ht="13.5">
      <c r="A13" s="17" t="s">
        <v>6</v>
      </c>
      <c r="C13" s="36">
        <v>850115</v>
      </c>
      <c r="D13" s="35">
        <v>21706</v>
      </c>
      <c r="E13" s="58">
        <v>871821</v>
      </c>
      <c r="G13" s="36">
        <v>122107.72999999998</v>
      </c>
      <c r="H13" s="35">
        <v>116002.20999999999</v>
      </c>
      <c r="I13" s="58">
        <v>6105.38</v>
      </c>
      <c r="J13" s="58">
        <v>244215.31999999998</v>
      </c>
      <c r="L13" s="36">
        <v>612005.06</v>
      </c>
      <c r="M13" s="58">
        <v>15600.619999999999</v>
      </c>
      <c r="N13" s="58">
        <v>627605.68</v>
      </c>
    </row>
    <row r="14" spans="1:14" ht="13.5">
      <c r="A14" s="17" t="s">
        <v>7</v>
      </c>
      <c r="C14" s="36">
        <v>44611206</v>
      </c>
      <c r="D14" s="35">
        <v>1139363</v>
      </c>
      <c r="E14" s="58">
        <v>45750569</v>
      </c>
      <c r="G14" s="36">
        <v>4286830.19</v>
      </c>
      <c r="H14" s="35">
        <v>4072488.5700000008</v>
      </c>
      <c r="I14" s="58">
        <v>214341.51</v>
      </c>
      <c r="J14" s="58">
        <v>8573660.270000001</v>
      </c>
      <c r="L14" s="36">
        <v>36251887.24</v>
      </c>
      <c r="M14" s="58">
        <v>925021.49</v>
      </c>
      <c r="N14" s="58">
        <v>37176908.730000004</v>
      </c>
    </row>
    <row r="15" spans="1:14" ht="13.5">
      <c r="A15" s="17" t="s">
        <v>8</v>
      </c>
      <c r="C15" s="36">
        <v>3238905</v>
      </c>
      <c r="D15" s="35">
        <v>82714</v>
      </c>
      <c r="E15" s="58">
        <v>3321619</v>
      </c>
      <c r="G15" s="36">
        <v>414260.4599999999</v>
      </c>
      <c r="H15" s="35">
        <v>393547.35000000003</v>
      </c>
      <c r="I15" s="58">
        <v>20713.02</v>
      </c>
      <c r="J15" s="58">
        <v>828520.83</v>
      </c>
      <c r="L15" s="36">
        <v>2431097.19</v>
      </c>
      <c r="M15" s="58">
        <v>62000.979999999996</v>
      </c>
      <c r="N15" s="58">
        <v>2493098.17</v>
      </c>
    </row>
    <row r="16" spans="1:14" ht="13.5">
      <c r="A16" s="17" t="s">
        <v>9</v>
      </c>
      <c r="C16" s="36">
        <v>4386520</v>
      </c>
      <c r="D16" s="35">
        <v>111998</v>
      </c>
      <c r="E16" s="58">
        <v>4498518</v>
      </c>
      <c r="G16" s="36">
        <v>1313159.31</v>
      </c>
      <c r="H16" s="35">
        <v>1247501.2100000002</v>
      </c>
      <c r="I16" s="58">
        <v>65657.97</v>
      </c>
      <c r="J16" s="58">
        <v>2626318.4900000007</v>
      </c>
      <c r="L16" s="36">
        <v>1825859.4799999997</v>
      </c>
      <c r="M16" s="58">
        <v>46340.03</v>
      </c>
      <c r="N16" s="58">
        <v>1872199.5099999998</v>
      </c>
    </row>
    <row r="17" spans="1:14" ht="13.5">
      <c r="A17" s="17" t="s">
        <v>10</v>
      </c>
      <c r="C17" s="36">
        <v>113595727</v>
      </c>
      <c r="D17" s="35">
        <v>2901189</v>
      </c>
      <c r="E17" s="58">
        <v>116496916</v>
      </c>
      <c r="G17" s="36">
        <v>13477319.87</v>
      </c>
      <c r="H17" s="35">
        <v>12803453.75</v>
      </c>
      <c r="I17" s="58">
        <v>673866.0000000001</v>
      </c>
      <c r="J17" s="58">
        <v>26954639.619999997</v>
      </c>
      <c r="L17" s="36">
        <v>87314953.38</v>
      </c>
      <c r="M17" s="58">
        <v>2227323</v>
      </c>
      <c r="N17" s="58">
        <v>89542276.38</v>
      </c>
    </row>
    <row r="18" spans="1:14" ht="13.5">
      <c r="A18" s="17" t="s">
        <v>11</v>
      </c>
      <c r="C18" s="36">
        <v>2193702</v>
      </c>
      <c r="D18" s="35">
        <v>56023</v>
      </c>
      <c r="E18" s="58">
        <v>2249725</v>
      </c>
      <c r="G18" s="36">
        <v>233311.7</v>
      </c>
      <c r="H18" s="35">
        <v>221646.04</v>
      </c>
      <c r="I18" s="58">
        <v>11665.57</v>
      </c>
      <c r="J18" s="58">
        <v>466623.31</v>
      </c>
      <c r="L18" s="36">
        <v>1738744.26</v>
      </c>
      <c r="M18" s="58">
        <v>44357.43</v>
      </c>
      <c r="N18" s="58">
        <v>1783101.69</v>
      </c>
    </row>
    <row r="19" spans="1:14" ht="13.5">
      <c r="A19" s="17" t="s">
        <v>12</v>
      </c>
      <c r="C19" s="36">
        <v>8281799</v>
      </c>
      <c r="D19" s="35">
        <v>211485</v>
      </c>
      <c r="E19" s="58">
        <v>8493284</v>
      </c>
      <c r="G19" s="36">
        <v>1293717.5</v>
      </c>
      <c r="H19" s="35">
        <v>1229031.58</v>
      </c>
      <c r="I19" s="58">
        <v>64685.85999999999</v>
      </c>
      <c r="J19" s="58">
        <v>2587434.94</v>
      </c>
      <c r="L19" s="36">
        <v>5759049.92</v>
      </c>
      <c r="M19" s="58">
        <v>146799.14</v>
      </c>
      <c r="N19" s="58">
        <v>5905849.06</v>
      </c>
    </row>
    <row r="20" spans="1:14" ht="13.5">
      <c r="A20" s="17" t="s">
        <v>13</v>
      </c>
      <c r="C20" s="36">
        <v>18719576</v>
      </c>
      <c r="D20" s="35">
        <v>478129</v>
      </c>
      <c r="E20" s="58">
        <v>19197705</v>
      </c>
      <c r="G20" s="36">
        <v>2157562.86</v>
      </c>
      <c r="H20" s="35">
        <v>2049684.5799999998</v>
      </c>
      <c r="I20" s="58">
        <v>107878.15</v>
      </c>
      <c r="J20" s="58">
        <v>4315125.59</v>
      </c>
      <c r="L20" s="36">
        <v>14512328.56</v>
      </c>
      <c r="M20" s="58">
        <v>370250.85</v>
      </c>
      <c r="N20" s="58">
        <v>14882579.41</v>
      </c>
    </row>
    <row r="21" spans="1:14" ht="13.5">
      <c r="A21" s="17" t="s">
        <v>14</v>
      </c>
      <c r="C21" s="36">
        <v>734008</v>
      </c>
      <c r="D21" s="35">
        <v>18742</v>
      </c>
      <c r="E21" s="58">
        <v>752750</v>
      </c>
      <c r="G21" s="36">
        <v>127397.67</v>
      </c>
      <c r="H21" s="35">
        <v>121027.67</v>
      </c>
      <c r="I21" s="58">
        <v>6369.889999999999</v>
      </c>
      <c r="J21" s="58">
        <v>254795.22999999998</v>
      </c>
      <c r="L21" s="36">
        <v>485582.66</v>
      </c>
      <c r="M21" s="58">
        <v>12372.11</v>
      </c>
      <c r="N21" s="58">
        <v>497954.76999999996</v>
      </c>
    </row>
    <row r="22" spans="1:14" ht="13.5">
      <c r="A22" s="17" t="s">
        <v>15</v>
      </c>
      <c r="C22" s="36">
        <v>81803258</v>
      </c>
      <c r="D22" s="35">
        <v>2094641</v>
      </c>
      <c r="E22" s="58">
        <v>83897899</v>
      </c>
      <c r="G22" s="36">
        <v>8829652.03</v>
      </c>
      <c r="H22" s="35">
        <v>8388169.31</v>
      </c>
      <c r="I22" s="58">
        <v>441482.6</v>
      </c>
      <c r="J22" s="58">
        <v>17659303.94</v>
      </c>
      <c r="L22" s="36">
        <v>64585436.66</v>
      </c>
      <c r="M22" s="58">
        <v>1653158.4</v>
      </c>
      <c r="N22" s="58">
        <v>66238595.059999995</v>
      </c>
    </row>
    <row r="23" spans="1:14" ht="13.5">
      <c r="A23" s="17" t="s">
        <v>16</v>
      </c>
      <c r="C23" s="36">
        <v>12323024</v>
      </c>
      <c r="D23" s="35">
        <v>314702</v>
      </c>
      <c r="E23" s="58">
        <v>12637726</v>
      </c>
      <c r="G23" s="36">
        <v>1290853.14</v>
      </c>
      <c r="H23" s="35">
        <v>1226310.3699999999</v>
      </c>
      <c r="I23" s="58">
        <v>64542.67</v>
      </c>
      <c r="J23" s="58">
        <v>2581706.1799999997</v>
      </c>
      <c r="L23" s="36">
        <v>9805860.49</v>
      </c>
      <c r="M23" s="58">
        <v>250159.33000000002</v>
      </c>
      <c r="N23" s="58">
        <v>10056019.82</v>
      </c>
    </row>
    <row r="24" spans="1:14" ht="13.5">
      <c r="A24" s="17" t="s">
        <v>17</v>
      </c>
      <c r="C24" s="36">
        <v>4900232</v>
      </c>
      <c r="D24" s="35">
        <v>125144</v>
      </c>
      <c r="E24" s="58">
        <v>5025376</v>
      </c>
      <c r="G24" s="36">
        <v>729108.82</v>
      </c>
      <c r="H24" s="35">
        <v>692653.23</v>
      </c>
      <c r="I24" s="58">
        <v>36455.42999999999</v>
      </c>
      <c r="J24" s="58">
        <v>1458217.4799999997</v>
      </c>
      <c r="L24" s="36">
        <v>3478469.95</v>
      </c>
      <c r="M24" s="58">
        <v>88688.57</v>
      </c>
      <c r="N24" s="58">
        <v>3567158.52</v>
      </c>
    </row>
    <row r="25" spans="1:14" ht="13.5">
      <c r="A25" s="17" t="s">
        <v>18</v>
      </c>
      <c r="C25" s="36">
        <v>2092923</v>
      </c>
      <c r="D25" s="35">
        <v>53457</v>
      </c>
      <c r="E25" s="58">
        <v>2146380</v>
      </c>
      <c r="G25" s="36">
        <v>362109.54</v>
      </c>
      <c r="H25" s="35">
        <v>344004.01</v>
      </c>
      <c r="I25" s="58">
        <v>18105.45</v>
      </c>
      <c r="J25" s="58">
        <v>724219</v>
      </c>
      <c r="L25" s="36">
        <v>1386809.45</v>
      </c>
      <c r="M25" s="58">
        <v>35351.55</v>
      </c>
      <c r="N25" s="58">
        <v>1422161</v>
      </c>
    </row>
    <row r="26" spans="1:14" ht="13.5">
      <c r="A26" s="17" t="s">
        <v>19</v>
      </c>
      <c r="C26" s="36">
        <v>657122522</v>
      </c>
      <c r="D26" s="35">
        <v>16801028</v>
      </c>
      <c r="E26" s="58">
        <v>673923550</v>
      </c>
      <c r="G26" s="36">
        <v>51063654.19</v>
      </c>
      <c r="H26" s="35">
        <v>48510471.43000001</v>
      </c>
      <c r="I26" s="58">
        <v>2553182.7399999993</v>
      </c>
      <c r="J26" s="58">
        <v>102127308.36</v>
      </c>
      <c r="L26" s="36">
        <v>557548396.3799999</v>
      </c>
      <c r="M26" s="58">
        <v>14247845.260000002</v>
      </c>
      <c r="N26" s="58">
        <v>571796241.6399999</v>
      </c>
    </row>
    <row r="27" spans="1:14" ht="13.5">
      <c r="A27" s="17" t="s">
        <v>20</v>
      </c>
      <c r="C27" s="36">
        <v>12950556</v>
      </c>
      <c r="D27" s="35">
        <v>330725</v>
      </c>
      <c r="E27" s="58">
        <v>13281281</v>
      </c>
      <c r="G27" s="36">
        <v>1345072.55</v>
      </c>
      <c r="H27" s="35">
        <v>1277818.81</v>
      </c>
      <c r="I27" s="58">
        <v>67253.63</v>
      </c>
      <c r="J27" s="58">
        <v>2690144.99</v>
      </c>
      <c r="L27" s="36">
        <v>10327664.639999999</v>
      </c>
      <c r="M27" s="58">
        <v>263471.37</v>
      </c>
      <c r="N27" s="58">
        <v>10591136.009999998</v>
      </c>
    </row>
    <row r="28" spans="1:14" ht="13.5">
      <c r="A28" s="17" t="s">
        <v>21</v>
      </c>
      <c r="C28" s="36">
        <v>4154687</v>
      </c>
      <c r="D28" s="35">
        <v>106068</v>
      </c>
      <c r="E28" s="58">
        <v>4260755</v>
      </c>
      <c r="G28" s="36">
        <v>528985.73</v>
      </c>
      <c r="H28" s="35">
        <v>502536.3300000001</v>
      </c>
      <c r="I28" s="58">
        <v>26449.28</v>
      </c>
      <c r="J28" s="58">
        <v>1057971.34</v>
      </c>
      <c r="L28" s="36">
        <v>3123164.94</v>
      </c>
      <c r="M28" s="58">
        <v>79618.72</v>
      </c>
      <c r="N28" s="58">
        <v>3202783.66</v>
      </c>
    </row>
    <row r="29" spans="1:14" ht="13.5">
      <c r="A29" s="17" t="s">
        <v>22</v>
      </c>
      <c r="C29" s="36">
        <v>887682</v>
      </c>
      <c r="D29" s="35">
        <v>22675</v>
      </c>
      <c r="E29" s="58">
        <v>910357</v>
      </c>
      <c r="G29" s="36">
        <v>141342.48</v>
      </c>
      <c r="H29" s="35">
        <v>134275.28</v>
      </c>
      <c r="I29" s="58">
        <v>7067.0999999999985</v>
      </c>
      <c r="J29" s="58">
        <v>282684.86</v>
      </c>
      <c r="L29" s="36">
        <v>612064.24</v>
      </c>
      <c r="M29" s="58">
        <v>15607.900000000001</v>
      </c>
      <c r="N29" s="58">
        <v>627672.14</v>
      </c>
    </row>
    <row r="30" spans="1:14" ht="13.5">
      <c r="A30" s="17" t="s">
        <v>23</v>
      </c>
      <c r="C30" s="36">
        <v>6172460</v>
      </c>
      <c r="D30" s="35">
        <v>157599</v>
      </c>
      <c r="E30" s="58">
        <v>6330059</v>
      </c>
      <c r="G30" s="36">
        <v>1007001.18</v>
      </c>
      <c r="H30" s="35">
        <v>956651.01</v>
      </c>
      <c r="I30" s="58">
        <v>50350.049999999996</v>
      </c>
      <c r="J30" s="58">
        <v>2014002.24</v>
      </c>
      <c r="L30" s="36">
        <v>4208807.8100000005</v>
      </c>
      <c r="M30" s="58">
        <v>107248.95000000001</v>
      </c>
      <c r="N30" s="58">
        <v>4316056.760000001</v>
      </c>
    </row>
    <row r="31" spans="1:14" ht="13.5">
      <c r="A31" s="17" t="s">
        <v>24</v>
      </c>
      <c r="C31" s="36">
        <v>31944020</v>
      </c>
      <c r="D31" s="35">
        <v>815851</v>
      </c>
      <c r="E31" s="58">
        <v>32759871</v>
      </c>
      <c r="G31" s="36">
        <v>3077006.880000001</v>
      </c>
      <c r="H31" s="35">
        <v>2923156.44</v>
      </c>
      <c r="I31" s="58">
        <v>153850.37</v>
      </c>
      <c r="J31" s="58">
        <v>6154013.69</v>
      </c>
      <c r="L31" s="36">
        <v>25943856.679999996</v>
      </c>
      <c r="M31" s="58">
        <v>662000.63</v>
      </c>
      <c r="N31" s="58">
        <v>26605857.309999995</v>
      </c>
    </row>
    <row r="32" spans="1:14" ht="13.5">
      <c r="A32" s="17" t="s">
        <v>25</v>
      </c>
      <c r="C32" s="36">
        <v>704423</v>
      </c>
      <c r="D32" s="35">
        <v>17986</v>
      </c>
      <c r="E32" s="58">
        <v>722409</v>
      </c>
      <c r="G32" s="36">
        <v>105767.16</v>
      </c>
      <c r="H32" s="35">
        <v>100478.72000000002</v>
      </c>
      <c r="I32" s="58">
        <v>5288.360000000001</v>
      </c>
      <c r="J32" s="58">
        <v>211534.24</v>
      </c>
      <c r="L32" s="36">
        <v>498177.11999999994</v>
      </c>
      <c r="M32" s="58">
        <v>12697.64</v>
      </c>
      <c r="N32" s="58">
        <v>510874.75999999995</v>
      </c>
    </row>
    <row r="33" spans="1:14" ht="13.5">
      <c r="A33" s="17" t="s">
        <v>26</v>
      </c>
      <c r="C33" s="36">
        <v>191284</v>
      </c>
      <c r="D33" s="35">
        <v>4879</v>
      </c>
      <c r="E33" s="58">
        <v>196163</v>
      </c>
      <c r="G33" s="36">
        <v>26337.02</v>
      </c>
      <c r="H33" s="35">
        <v>25020.06</v>
      </c>
      <c r="I33" s="58">
        <v>1316.85</v>
      </c>
      <c r="J33" s="58">
        <v>52673.93</v>
      </c>
      <c r="L33" s="36">
        <v>139926.92</v>
      </c>
      <c r="M33" s="58">
        <v>3562.15</v>
      </c>
      <c r="N33" s="58">
        <v>143489.07</v>
      </c>
    </row>
    <row r="34" spans="1:14" ht="13.5">
      <c r="A34" s="17" t="s">
        <v>27</v>
      </c>
      <c r="C34" s="36">
        <v>23293685</v>
      </c>
      <c r="D34" s="35">
        <v>594893</v>
      </c>
      <c r="E34" s="58">
        <v>23888578</v>
      </c>
      <c r="G34" s="36">
        <v>2931901.7299999995</v>
      </c>
      <c r="H34" s="35">
        <v>2785306.5200000005</v>
      </c>
      <c r="I34" s="58">
        <v>146595.08000000002</v>
      </c>
      <c r="J34" s="58">
        <v>5863803.33</v>
      </c>
      <c r="L34" s="36">
        <v>17576476.75</v>
      </c>
      <c r="M34" s="58">
        <v>448297.92</v>
      </c>
      <c r="N34" s="58">
        <v>18024774.67</v>
      </c>
    </row>
    <row r="35" spans="1:14" ht="13.5">
      <c r="A35" s="17" t="s">
        <v>28</v>
      </c>
      <c r="C35" s="36">
        <v>3043366</v>
      </c>
      <c r="D35" s="35">
        <v>77738</v>
      </c>
      <c r="E35" s="58">
        <v>3121104</v>
      </c>
      <c r="G35" s="36">
        <v>535949.51</v>
      </c>
      <c r="H35" s="35">
        <v>509151.92999999993</v>
      </c>
      <c r="I35" s="58">
        <v>26797.46</v>
      </c>
      <c r="J35" s="58">
        <v>1071898.9</v>
      </c>
      <c r="L35" s="36">
        <v>1998264.5600000003</v>
      </c>
      <c r="M35" s="58">
        <v>50940.54</v>
      </c>
      <c r="N35" s="58">
        <v>2049205.1000000003</v>
      </c>
    </row>
    <row r="36" spans="1:14" ht="13.5">
      <c r="A36" s="17" t="s">
        <v>29</v>
      </c>
      <c r="C36" s="36">
        <v>2683334</v>
      </c>
      <c r="D36" s="35">
        <v>68520</v>
      </c>
      <c r="E36" s="58">
        <v>2751854</v>
      </c>
      <c r="G36" s="36">
        <v>626112.0100000001</v>
      </c>
      <c r="H36" s="35">
        <v>594806.28</v>
      </c>
      <c r="I36" s="58">
        <v>31305.609999999993</v>
      </c>
      <c r="J36" s="58">
        <v>1252223.9000000001</v>
      </c>
      <c r="L36" s="36">
        <v>1462415.7099999997</v>
      </c>
      <c r="M36" s="58">
        <v>37214.39000000001</v>
      </c>
      <c r="N36" s="58">
        <v>1499630.0999999996</v>
      </c>
    </row>
    <row r="37" spans="1:14" ht="13.5">
      <c r="A37" s="17" t="s">
        <v>30</v>
      </c>
      <c r="C37" s="36">
        <v>81486505</v>
      </c>
      <c r="D37" s="35">
        <v>2082134</v>
      </c>
      <c r="E37" s="58">
        <v>83568639</v>
      </c>
      <c r="G37" s="36">
        <v>8726042.32</v>
      </c>
      <c r="H37" s="35">
        <v>8289740.170000001</v>
      </c>
      <c r="I37" s="58">
        <v>436302.11000000004</v>
      </c>
      <c r="J37" s="58">
        <v>17452084.6</v>
      </c>
      <c r="L37" s="36">
        <v>64470722.510000005</v>
      </c>
      <c r="M37" s="58">
        <v>1645831.89</v>
      </c>
      <c r="N37" s="58">
        <v>66116554.400000006</v>
      </c>
    </row>
    <row r="38" spans="1:14" ht="13.5">
      <c r="A38" s="17" t="s">
        <v>31</v>
      </c>
      <c r="C38" s="36">
        <v>7146642</v>
      </c>
      <c r="D38" s="35">
        <v>182660</v>
      </c>
      <c r="E38" s="58">
        <v>7329302</v>
      </c>
      <c r="G38" s="36">
        <v>1202303.4000000001</v>
      </c>
      <c r="H38" s="35">
        <v>1142188.1</v>
      </c>
      <c r="I38" s="58">
        <v>60115.18000000001</v>
      </c>
      <c r="J38" s="58">
        <v>2404606.68</v>
      </c>
      <c r="L38" s="36">
        <v>4802150.5</v>
      </c>
      <c r="M38" s="58">
        <v>122544.81999999999</v>
      </c>
      <c r="N38" s="58">
        <v>4924695.32</v>
      </c>
    </row>
    <row r="39" spans="1:14" ht="13.5">
      <c r="A39" s="17" t="s">
        <v>32</v>
      </c>
      <c r="C39" s="36">
        <v>740388</v>
      </c>
      <c r="D39" s="35">
        <v>18912</v>
      </c>
      <c r="E39" s="58">
        <v>759300</v>
      </c>
      <c r="G39" s="36">
        <v>203129.87</v>
      </c>
      <c r="H39" s="35">
        <v>192973.25</v>
      </c>
      <c r="I39" s="58">
        <v>10156.51</v>
      </c>
      <c r="J39" s="58">
        <v>406259.63</v>
      </c>
      <c r="L39" s="36">
        <v>344284.88</v>
      </c>
      <c r="M39" s="58">
        <v>8755.49</v>
      </c>
      <c r="N39" s="58">
        <v>353040.37</v>
      </c>
    </row>
    <row r="40" spans="1:14" ht="13.5">
      <c r="A40" s="17" t="s">
        <v>33</v>
      </c>
      <c r="C40" s="36">
        <v>111036138</v>
      </c>
      <c r="D40" s="35">
        <v>2835830</v>
      </c>
      <c r="E40" s="58">
        <v>113871968</v>
      </c>
      <c r="G40" s="36">
        <v>11705642.670000002</v>
      </c>
      <c r="H40" s="35">
        <v>11120360.440000001</v>
      </c>
      <c r="I40" s="58">
        <v>585282.15</v>
      </c>
      <c r="J40" s="58">
        <v>23411285.26</v>
      </c>
      <c r="L40" s="36">
        <v>88210134.89</v>
      </c>
      <c r="M40" s="58">
        <v>2250547.85</v>
      </c>
      <c r="N40" s="58">
        <v>90460682.74</v>
      </c>
    </row>
    <row r="41" spans="1:14" ht="13.5">
      <c r="A41" s="17" t="s">
        <v>34</v>
      </c>
      <c r="C41" s="36">
        <v>114249305</v>
      </c>
      <c r="D41" s="35">
        <v>2917589</v>
      </c>
      <c r="E41" s="58">
        <v>117166894</v>
      </c>
      <c r="G41" s="36">
        <v>10432996.39</v>
      </c>
      <c r="H41" s="35">
        <v>9911346.47</v>
      </c>
      <c r="I41" s="58">
        <v>521649.8</v>
      </c>
      <c r="J41" s="58">
        <v>20865992.66</v>
      </c>
      <c r="L41" s="36">
        <v>93904962.14</v>
      </c>
      <c r="M41" s="58">
        <v>2395939.2</v>
      </c>
      <c r="N41" s="58">
        <v>96300901.34</v>
      </c>
    </row>
    <row r="42" spans="1:14" ht="13.5">
      <c r="A42" s="17" t="s">
        <v>35</v>
      </c>
      <c r="C42" s="36">
        <v>3196649</v>
      </c>
      <c r="D42" s="35">
        <v>81749</v>
      </c>
      <c r="E42" s="58">
        <v>3278398</v>
      </c>
      <c r="G42" s="36">
        <v>413471.61</v>
      </c>
      <c r="H42" s="35">
        <v>392797.89999999997</v>
      </c>
      <c r="I42" s="58">
        <v>20673.59</v>
      </c>
      <c r="J42" s="58">
        <v>826943.1</v>
      </c>
      <c r="L42" s="36">
        <v>2390379.49</v>
      </c>
      <c r="M42" s="58">
        <v>61075.41</v>
      </c>
      <c r="N42" s="58">
        <v>2451454.9000000004</v>
      </c>
    </row>
    <row r="43" spans="1:14" ht="13.5">
      <c r="A43" s="17" t="s">
        <v>36</v>
      </c>
      <c r="C43" s="36">
        <v>162827295</v>
      </c>
      <c r="D43" s="35">
        <v>4158612</v>
      </c>
      <c r="E43" s="58">
        <v>166985907</v>
      </c>
      <c r="G43" s="36">
        <v>13790620.82</v>
      </c>
      <c r="H43" s="35">
        <v>13101089.620000001</v>
      </c>
      <c r="I43" s="58">
        <v>689531.0700000001</v>
      </c>
      <c r="J43" s="58">
        <v>27581241.51</v>
      </c>
      <c r="L43" s="36">
        <v>135935584.56</v>
      </c>
      <c r="M43" s="58">
        <v>3469080.9299999997</v>
      </c>
      <c r="N43" s="58">
        <v>139404665.49</v>
      </c>
    </row>
    <row r="44" spans="1:14" ht="13.5">
      <c r="A44" s="17" t="s">
        <v>37</v>
      </c>
      <c r="C44" s="36">
        <v>127876271</v>
      </c>
      <c r="D44" s="35">
        <v>3266822</v>
      </c>
      <c r="E44" s="58">
        <v>131143093</v>
      </c>
      <c r="G44" s="36">
        <v>16436644.57</v>
      </c>
      <c r="H44" s="35">
        <v>15614812.25</v>
      </c>
      <c r="I44" s="58">
        <v>821832.24</v>
      </c>
      <c r="J44" s="58">
        <v>32873289.06</v>
      </c>
      <c r="L44" s="36">
        <v>95824814.18</v>
      </c>
      <c r="M44" s="58">
        <v>2444989.76</v>
      </c>
      <c r="N44" s="58">
        <v>98269803.94000001</v>
      </c>
    </row>
    <row r="45" spans="1:14" ht="13.5">
      <c r="A45" s="17" t="s">
        <v>38</v>
      </c>
      <c r="C45" s="36">
        <v>19576306</v>
      </c>
      <c r="D45" s="35">
        <v>499935</v>
      </c>
      <c r="E45" s="58">
        <v>20076241</v>
      </c>
      <c r="G45" s="36">
        <v>2362831.16</v>
      </c>
      <c r="H45" s="35">
        <v>2244689.47</v>
      </c>
      <c r="I45" s="58">
        <v>118141.55</v>
      </c>
      <c r="J45" s="58">
        <v>4725662.180000001</v>
      </c>
      <c r="L45" s="36">
        <v>14968785.37</v>
      </c>
      <c r="M45" s="58">
        <v>381793.45</v>
      </c>
      <c r="N45" s="58">
        <v>15350578.819999998</v>
      </c>
    </row>
    <row r="46" spans="1:14" ht="13.5">
      <c r="A46" s="17" t="s">
        <v>39</v>
      </c>
      <c r="C46" s="36">
        <v>69406421</v>
      </c>
      <c r="D46" s="35">
        <v>1772423</v>
      </c>
      <c r="E46" s="58">
        <v>71178844</v>
      </c>
      <c r="G46" s="36">
        <v>5628972.47</v>
      </c>
      <c r="H46" s="35">
        <v>5347523.75</v>
      </c>
      <c r="I46" s="58">
        <v>281448.63</v>
      </c>
      <c r="J46" s="58">
        <v>11257944.85</v>
      </c>
      <c r="L46" s="36">
        <v>58429924.78</v>
      </c>
      <c r="M46" s="58">
        <v>1490974.37</v>
      </c>
      <c r="N46" s="58">
        <v>59920899.15</v>
      </c>
    </row>
    <row r="47" spans="1:14" ht="13.5">
      <c r="A47" s="17" t="s">
        <v>40</v>
      </c>
      <c r="C47" s="36">
        <v>9147109</v>
      </c>
      <c r="D47" s="35">
        <v>233604</v>
      </c>
      <c r="E47" s="58">
        <v>9380713</v>
      </c>
      <c r="G47" s="36">
        <v>1024809.51</v>
      </c>
      <c r="H47" s="35">
        <v>973568.9299999999</v>
      </c>
      <c r="I47" s="58">
        <v>51240.49</v>
      </c>
      <c r="J47" s="58">
        <v>2049618.93</v>
      </c>
      <c r="L47" s="36">
        <v>7148730.5600000005</v>
      </c>
      <c r="M47" s="58">
        <v>182363.51</v>
      </c>
      <c r="N47" s="58">
        <v>7331094.07</v>
      </c>
    </row>
    <row r="48" spans="1:14" ht="13.5">
      <c r="A48" s="17" t="s">
        <v>41</v>
      </c>
      <c r="C48" s="36">
        <v>11764360</v>
      </c>
      <c r="D48" s="35">
        <v>300697</v>
      </c>
      <c r="E48" s="58">
        <v>12065057</v>
      </c>
      <c r="G48" s="36">
        <v>1556137.2200000002</v>
      </c>
      <c r="H48" s="35">
        <v>1478330.29</v>
      </c>
      <c r="I48" s="58">
        <v>77806.84999999998</v>
      </c>
      <c r="J48" s="58">
        <v>3112274.3600000003</v>
      </c>
      <c r="L48" s="36">
        <v>8729892.489999998</v>
      </c>
      <c r="M48" s="58">
        <v>222890.15000000002</v>
      </c>
      <c r="N48" s="58">
        <v>8952782.639999999</v>
      </c>
    </row>
    <row r="49" spans="1:14" ht="13.5">
      <c r="A49" s="17" t="s">
        <v>42</v>
      </c>
      <c r="C49" s="36">
        <v>20817067</v>
      </c>
      <c r="D49" s="35">
        <v>531674</v>
      </c>
      <c r="E49" s="58">
        <v>21348741</v>
      </c>
      <c r="G49" s="36">
        <v>1985772.13</v>
      </c>
      <c r="H49" s="35">
        <v>1886483.41</v>
      </c>
      <c r="I49" s="58">
        <v>99288.62</v>
      </c>
      <c r="J49" s="58">
        <v>3971544.16</v>
      </c>
      <c r="L49" s="36">
        <v>16944811.46</v>
      </c>
      <c r="M49" s="58">
        <v>432385.38</v>
      </c>
      <c r="N49" s="58">
        <v>17377196.84</v>
      </c>
    </row>
    <row r="50" spans="1:14" ht="13.5">
      <c r="A50" s="17" t="s">
        <v>43</v>
      </c>
      <c r="C50" s="36">
        <v>66123325</v>
      </c>
      <c r="D50" s="35">
        <v>1689184</v>
      </c>
      <c r="E50" s="58">
        <v>67812509</v>
      </c>
      <c r="G50" s="36">
        <v>9169238.08</v>
      </c>
      <c r="H50" s="35">
        <v>8710776.08</v>
      </c>
      <c r="I50" s="58">
        <v>458461.9099999999</v>
      </c>
      <c r="J50" s="58">
        <v>18338476.07</v>
      </c>
      <c r="L50" s="36">
        <v>48243310.84</v>
      </c>
      <c r="M50" s="58">
        <v>1230722.09</v>
      </c>
      <c r="N50" s="58">
        <v>49474032.93000001</v>
      </c>
    </row>
    <row r="51" spans="1:14" ht="13.5">
      <c r="A51" s="17" t="s">
        <v>44</v>
      </c>
      <c r="C51" s="36">
        <v>10879527</v>
      </c>
      <c r="D51" s="35">
        <v>277848</v>
      </c>
      <c r="E51" s="58">
        <v>11157375</v>
      </c>
      <c r="G51" s="36">
        <v>1198229.3</v>
      </c>
      <c r="H51" s="35">
        <v>1138317.67</v>
      </c>
      <c r="I51" s="58">
        <v>59911.490000000005</v>
      </c>
      <c r="J51" s="58">
        <v>2396458.46</v>
      </c>
      <c r="L51" s="36">
        <v>8542980.03</v>
      </c>
      <c r="M51" s="58">
        <v>217936.51</v>
      </c>
      <c r="N51" s="58">
        <v>8760916.54</v>
      </c>
    </row>
    <row r="52" spans="1:14" ht="13.5">
      <c r="A52" s="17" t="s">
        <v>45</v>
      </c>
      <c r="C52" s="36">
        <v>13673689</v>
      </c>
      <c r="D52" s="35">
        <v>349155</v>
      </c>
      <c r="E52" s="58">
        <v>14022844</v>
      </c>
      <c r="G52" s="36">
        <v>2857712.09</v>
      </c>
      <c r="H52" s="35">
        <v>2714826.3999999994</v>
      </c>
      <c r="I52" s="58">
        <v>142885.61</v>
      </c>
      <c r="J52" s="58">
        <v>5715424.1</v>
      </c>
      <c r="L52" s="36">
        <v>8101150.510000001</v>
      </c>
      <c r="M52" s="58">
        <v>206269.39</v>
      </c>
      <c r="N52" s="58">
        <v>8307419.9</v>
      </c>
    </row>
    <row r="53" spans="1:14" ht="13.5">
      <c r="A53" s="17" t="s">
        <v>46</v>
      </c>
      <c r="C53" s="36">
        <v>106784</v>
      </c>
      <c r="D53" s="35">
        <v>2727</v>
      </c>
      <c r="E53" s="58">
        <v>109511</v>
      </c>
      <c r="G53" s="36">
        <v>24332.539999999997</v>
      </c>
      <c r="H53" s="35">
        <v>23115.820000000003</v>
      </c>
      <c r="I53" s="58">
        <v>1216.63</v>
      </c>
      <c r="J53" s="58">
        <v>48664.99</v>
      </c>
      <c r="L53" s="36">
        <v>59335.64</v>
      </c>
      <c r="M53" s="58">
        <v>1510.37</v>
      </c>
      <c r="N53" s="58">
        <v>60846.01</v>
      </c>
    </row>
    <row r="54" spans="1:14" ht="13.5">
      <c r="A54" s="17" t="s">
        <v>47</v>
      </c>
      <c r="C54" s="36">
        <v>3580373</v>
      </c>
      <c r="D54" s="35">
        <v>91461</v>
      </c>
      <c r="E54" s="58">
        <v>3671834</v>
      </c>
      <c r="G54" s="36">
        <v>478051.13</v>
      </c>
      <c r="H54" s="35">
        <v>454148.45000000007</v>
      </c>
      <c r="I54" s="58">
        <v>23902.55</v>
      </c>
      <c r="J54" s="58">
        <v>956102.1300000001</v>
      </c>
      <c r="L54" s="36">
        <v>2648173.42</v>
      </c>
      <c r="M54" s="58">
        <v>67558.45</v>
      </c>
      <c r="N54" s="58">
        <v>2715731.87</v>
      </c>
    </row>
    <row r="55" spans="1:14" ht="13.5">
      <c r="A55" s="17" t="s">
        <v>48</v>
      </c>
      <c r="C55" s="36">
        <v>28517808</v>
      </c>
      <c r="D55" s="35">
        <v>728441</v>
      </c>
      <c r="E55" s="58">
        <v>29246249</v>
      </c>
      <c r="G55" s="36">
        <v>3126097.25</v>
      </c>
      <c r="H55" s="35">
        <v>2969792.2800000003</v>
      </c>
      <c r="I55" s="58">
        <v>156304.87000000002</v>
      </c>
      <c r="J55" s="58">
        <v>6252194.4</v>
      </c>
      <c r="L55" s="36">
        <v>22421918.47</v>
      </c>
      <c r="M55" s="58">
        <v>572136.13</v>
      </c>
      <c r="N55" s="58">
        <v>22994054.599999998</v>
      </c>
    </row>
    <row r="56" spans="1:14" ht="13.5">
      <c r="A56" s="17" t="s">
        <v>49</v>
      </c>
      <c r="C56" s="36">
        <v>15676788</v>
      </c>
      <c r="D56" s="35">
        <v>400848</v>
      </c>
      <c r="E56" s="58">
        <v>16077636</v>
      </c>
      <c r="G56" s="36">
        <v>2324067.87</v>
      </c>
      <c r="H56" s="35">
        <v>2207864.38</v>
      </c>
      <c r="I56" s="58">
        <v>116203.37</v>
      </c>
      <c r="J56" s="58">
        <v>4648135.62</v>
      </c>
      <c r="L56" s="36">
        <v>11144855.75</v>
      </c>
      <c r="M56" s="58">
        <v>284644.63</v>
      </c>
      <c r="N56" s="58">
        <v>11429500.38</v>
      </c>
    </row>
    <row r="57" spans="1:14" ht="13.5">
      <c r="A57" s="17" t="s">
        <v>50</v>
      </c>
      <c r="C57" s="36">
        <v>45426708</v>
      </c>
      <c r="D57" s="35">
        <v>1160097</v>
      </c>
      <c r="E57" s="58">
        <v>46586805</v>
      </c>
      <c r="G57" s="36">
        <v>5941775.68</v>
      </c>
      <c r="H57" s="35">
        <v>5644686.7700000005</v>
      </c>
      <c r="I57" s="58">
        <v>297088.7899999999</v>
      </c>
      <c r="J57" s="58">
        <v>11883551.239999998</v>
      </c>
      <c r="L57" s="36">
        <v>33840245.55</v>
      </c>
      <c r="M57" s="58">
        <v>863008.2100000001</v>
      </c>
      <c r="N57" s="58">
        <v>34703253.76</v>
      </c>
    </row>
    <row r="58" spans="1:14" ht="13.5">
      <c r="A58" s="17" t="s">
        <v>51</v>
      </c>
      <c r="C58" s="36">
        <v>6089471</v>
      </c>
      <c r="D58" s="35">
        <v>155589</v>
      </c>
      <c r="E58" s="58">
        <v>6245060</v>
      </c>
      <c r="G58" s="36">
        <v>973196.2000000001</v>
      </c>
      <c r="H58" s="35">
        <v>924536.2999999999</v>
      </c>
      <c r="I58" s="58">
        <v>48659.8</v>
      </c>
      <c r="J58" s="58">
        <v>1946392.3</v>
      </c>
      <c r="L58" s="36">
        <v>4191738.5</v>
      </c>
      <c r="M58" s="58">
        <v>106929.2</v>
      </c>
      <c r="N58" s="58">
        <v>4298667.7</v>
      </c>
    </row>
    <row r="59" spans="1:14" ht="13.5">
      <c r="A59" s="17" t="s">
        <v>52</v>
      </c>
      <c r="C59" s="36">
        <v>5948747</v>
      </c>
      <c r="D59" s="35">
        <v>151935</v>
      </c>
      <c r="E59" s="58">
        <v>6100682</v>
      </c>
      <c r="G59" s="36">
        <v>780875.36</v>
      </c>
      <c r="H59" s="35">
        <v>741831.5199999999</v>
      </c>
      <c r="I59" s="58">
        <v>39043.75</v>
      </c>
      <c r="J59" s="58">
        <v>1561750.63</v>
      </c>
      <c r="L59" s="36">
        <v>4426040.12</v>
      </c>
      <c r="M59" s="58">
        <v>112891.25</v>
      </c>
      <c r="N59" s="58">
        <v>4538931.37</v>
      </c>
    </row>
    <row r="60" spans="1:14" ht="13.5">
      <c r="A60" s="17" t="s">
        <v>53</v>
      </c>
      <c r="C60" s="36">
        <v>830118</v>
      </c>
      <c r="D60" s="35">
        <v>21201</v>
      </c>
      <c r="E60" s="58">
        <v>851319</v>
      </c>
      <c r="G60" s="36">
        <v>190272.98</v>
      </c>
      <c r="H60" s="35">
        <v>180759.18999999997</v>
      </c>
      <c r="I60" s="58">
        <v>9513.66</v>
      </c>
      <c r="J60" s="58">
        <v>380545.82999999996</v>
      </c>
      <c r="L60" s="36">
        <v>459085.8300000001</v>
      </c>
      <c r="M60" s="58">
        <v>11687.34</v>
      </c>
      <c r="N60" s="58">
        <v>470773.1700000001</v>
      </c>
    </row>
    <row r="61" spans="1:14" ht="13.5">
      <c r="A61" s="17" t="s">
        <v>54</v>
      </c>
      <c r="C61" s="36">
        <v>55508624</v>
      </c>
      <c r="D61" s="35">
        <v>1417679</v>
      </c>
      <c r="E61" s="58">
        <v>56926303</v>
      </c>
      <c r="G61" s="36">
        <v>6002976.62</v>
      </c>
      <c r="H61" s="35">
        <v>5702827.6899999995</v>
      </c>
      <c r="I61" s="58">
        <v>300148.82</v>
      </c>
      <c r="J61" s="58">
        <v>12005953.129999999</v>
      </c>
      <c r="L61" s="36">
        <v>43802819.690000005</v>
      </c>
      <c r="M61" s="58">
        <v>1117530.18</v>
      </c>
      <c r="N61" s="58">
        <v>44920349.870000005</v>
      </c>
    </row>
    <row r="62" spans="1:14" ht="13.5">
      <c r="A62" s="17" t="s">
        <v>55</v>
      </c>
      <c r="C62" s="36">
        <v>2586801</v>
      </c>
      <c r="D62" s="35">
        <v>65975</v>
      </c>
      <c r="E62" s="58">
        <v>2652776</v>
      </c>
      <c r="G62" s="36">
        <v>450277.80000000005</v>
      </c>
      <c r="H62" s="35">
        <v>427763.77999999997</v>
      </c>
      <c r="I62" s="58">
        <v>22513.89</v>
      </c>
      <c r="J62" s="58">
        <v>900555.4700000001</v>
      </c>
      <c r="L62" s="36">
        <v>1708759.4200000002</v>
      </c>
      <c r="M62" s="58">
        <v>43461.11</v>
      </c>
      <c r="N62" s="58">
        <v>1752220.5300000003</v>
      </c>
    </row>
    <row r="63" spans="1:14" ht="13.5">
      <c r="A63" s="17" t="s">
        <v>56</v>
      </c>
      <c r="C63" s="36">
        <v>31680453</v>
      </c>
      <c r="D63" s="35">
        <v>809383</v>
      </c>
      <c r="E63" s="58">
        <v>32489836</v>
      </c>
      <c r="G63" s="36">
        <v>3786224.37</v>
      </c>
      <c r="H63" s="35">
        <v>3596913.079999999</v>
      </c>
      <c r="I63" s="58">
        <v>189311.21999999997</v>
      </c>
      <c r="J63" s="58">
        <v>7572448.669999999</v>
      </c>
      <c r="L63" s="36">
        <v>24297315.55</v>
      </c>
      <c r="M63" s="58">
        <v>620071.78</v>
      </c>
      <c r="N63" s="58">
        <v>24917387.330000002</v>
      </c>
    </row>
    <row r="64" spans="1:14" ht="13.5">
      <c r="A64" s="17" t="s">
        <v>57</v>
      </c>
      <c r="C64" s="36">
        <v>9052793</v>
      </c>
      <c r="D64" s="35">
        <v>231308</v>
      </c>
      <c r="E64" s="58">
        <v>9284101</v>
      </c>
      <c r="G64" s="36">
        <v>1543767.51</v>
      </c>
      <c r="H64" s="35">
        <v>1466579.0399999998</v>
      </c>
      <c r="I64" s="58">
        <v>77188.39</v>
      </c>
      <c r="J64" s="58">
        <v>3087534.94</v>
      </c>
      <c r="L64" s="36">
        <v>6042446.45</v>
      </c>
      <c r="M64" s="58">
        <v>154119.61</v>
      </c>
      <c r="N64" s="58">
        <v>6196566.0600000005</v>
      </c>
    </row>
    <row r="65" spans="1:14" ht="13.5">
      <c r="A65" s="17" t="s">
        <v>58</v>
      </c>
      <c r="C65" s="36">
        <v>7750672</v>
      </c>
      <c r="D65" s="35">
        <v>197954</v>
      </c>
      <c r="E65" s="58">
        <v>7948626</v>
      </c>
      <c r="G65" s="36">
        <v>920092.13</v>
      </c>
      <c r="H65" s="35">
        <v>874087.3699999999</v>
      </c>
      <c r="I65" s="58">
        <v>46004.619999999995</v>
      </c>
      <c r="J65" s="58">
        <v>1840184.12</v>
      </c>
      <c r="L65" s="36">
        <v>5956492.5</v>
      </c>
      <c r="M65" s="58">
        <v>151949.38</v>
      </c>
      <c r="N65" s="58">
        <v>6108441.88</v>
      </c>
    </row>
    <row r="66" spans="1:14" ht="13.5">
      <c r="A66" s="17"/>
      <c r="C66" s="36"/>
      <c r="D66" s="35"/>
      <c r="E66" s="58"/>
      <c r="G66" s="36"/>
      <c r="H66" s="35"/>
      <c r="I66" s="58"/>
      <c r="J66" s="58"/>
      <c r="L66" s="36"/>
      <c r="M66" s="58"/>
      <c r="N66" s="58"/>
    </row>
    <row r="67" spans="1:14" ht="14.25" thickBot="1">
      <c r="A67" s="12" t="s">
        <v>59</v>
      </c>
      <c r="C67" s="59">
        <f>SUM(C8:C66)</f>
        <v>2186452102</v>
      </c>
      <c r="D67" s="60">
        <f>SUM(D8:D66)</f>
        <v>55868390</v>
      </c>
      <c r="E67" s="61">
        <f>SUM(E8:E66)</f>
        <v>2242320492</v>
      </c>
      <c r="G67" s="59">
        <f>SUM(G8:G66)</f>
        <v>221695065.20000005</v>
      </c>
      <c r="H67" s="60">
        <f>SUM(H8:H66)</f>
        <v>210610305.84000003</v>
      </c>
      <c r="I67" s="61">
        <f>SUM(I8:I66)</f>
        <v>11084753.270000001</v>
      </c>
      <c r="J67" s="62">
        <f>SUM(J8:J66)</f>
        <v>443390124.3100002</v>
      </c>
      <c r="L67" s="59">
        <f>SUM(L8:L66)</f>
        <v>1754146730.9599998</v>
      </c>
      <c r="M67" s="61">
        <f>SUM(M8:M66)</f>
        <v>44783636.73000001</v>
      </c>
      <c r="N67" s="62">
        <f>SUM(N8:N66)</f>
        <v>1798930367.6899998</v>
      </c>
    </row>
  </sheetData>
  <sheetProtection/>
  <mergeCells count="4">
    <mergeCell ref="L2:N2"/>
    <mergeCell ref="C3:E3"/>
    <mergeCell ref="G3:J3"/>
    <mergeCell ref="L3:N4"/>
  </mergeCells>
  <printOptions horizontalCentered="1"/>
  <pageMargins left="0" right="0" top="0.5" bottom="0.35" header="0.25" footer="0"/>
  <pageSetup horizontalDpi="600" verticalDpi="600" orientation="landscape" scale="61" r:id="rId1"/>
  <headerFooter alignWithMargins="0">
    <oddHeader>&amp;RPAGE &amp;P OF &amp;N</oddHeader>
    <oddFooter>&amp;L&amp;Z&amp;F&amp;A&amp;R&amp;D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lyoung1</dc:creator>
  <cp:keywords/>
  <dc:description/>
  <cp:lastModifiedBy>vhines</cp:lastModifiedBy>
  <cp:lastPrinted>2010-07-07T20:57:36Z</cp:lastPrinted>
  <dcterms:created xsi:type="dcterms:W3CDTF">2008-02-29T22:46:17Z</dcterms:created>
  <dcterms:modified xsi:type="dcterms:W3CDTF">2010-08-18T20:22:45Z</dcterms:modified>
  <cp:category/>
  <cp:version/>
  <cp:contentType/>
  <cp:contentStatus/>
</cp:coreProperties>
</file>