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40" windowWidth="15375" windowHeight="6495" tabRatio="725" activeTab="0"/>
  </bookViews>
  <sheets>
    <sheet name="FC ASSISTANCE GROWTH CALC" sheetId="1" r:id="rId1"/>
    <sheet name="FC EXPEND SUMMARY" sheetId="2" r:id="rId2"/>
    <sheet name="EA FC PYMTS from ACCTG" sheetId="3" r:id="rId3"/>
    <sheet name="SED from ACCTG" sheetId="4" r:id="rId4"/>
    <sheet name="FC Pymt Expend from ACCTG" sheetId="5" r:id="rId5"/>
    <sheet name="FED-NONFED FC Rcpmnt from DCSS" sheetId="6" r:id="rId6"/>
  </sheets>
  <definedNames>
    <definedName name="_xlnm.Print_Area" localSheetId="1">'FC EXPEND SUMMARY'!$A$1:$AC$69</definedName>
    <definedName name="_xlnm.Print_Area" localSheetId="4">'FC Pymt Expend from ACCTG'!$A$1:$BN$66</definedName>
    <definedName name="_xlnm.Print_Area" localSheetId="5">'FED-NONFED FC Rcpmnt from DCSS'!$A$1:$BN$66</definedName>
    <definedName name="_xlnm.Print_Area" localSheetId="3">'SED from ACCTG'!$A$1:$BA$66</definedName>
    <definedName name="_xlnm.Print_Titles" localSheetId="2">'EA FC PYMTS from ACCTG'!$A:$A</definedName>
    <definedName name="_xlnm.Print_Titles" localSheetId="0">'FC ASSISTANCE GROWTH CALC'!$A:$B</definedName>
    <definedName name="_xlnm.Print_Titles" localSheetId="1">'FC EXPEND SUMMARY'!$A:$B</definedName>
    <definedName name="_xlnm.Print_Titles" localSheetId="4">'FC Pymt Expend from ACCTG'!$A:$B</definedName>
    <definedName name="_xlnm.Print_Titles" localSheetId="5">'FED-NONFED FC Rcpmnt from DCSS'!$A:$B</definedName>
    <definedName name="_xlnm.Print_Titles" localSheetId="3">'SED from ACCTG'!$A:$B</definedName>
  </definedNames>
  <calcPr fullCalcOnLoad="1"/>
</workbook>
</file>

<file path=xl/comments5.xml><?xml version="1.0" encoding="utf-8"?>
<comments xmlns="http://schemas.openxmlformats.org/spreadsheetml/2006/main">
  <authors>
    <author>Jerry Chan</author>
  </authors>
  <commentList>
    <comment ref="C3" authorId="0">
      <text>
        <r>
          <rPr>
            <sz val="8"/>
            <rFont val="Arial"/>
            <family val="2"/>
          </rPr>
          <t>FC Persons Count Year-to-Date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24"/>
            <color indexed="10"/>
            <rFont val="Wingdings"/>
            <family val="0"/>
          </rPr>
          <t>F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Go to last column</t>
        </r>
      </text>
    </comment>
  </commentList>
</comments>
</file>

<file path=xl/sharedStrings.xml><?xml version="1.0" encoding="utf-8"?>
<sst xmlns="http://schemas.openxmlformats.org/spreadsheetml/2006/main" count="867" uniqueCount="151">
  <si>
    <t>COUNTIES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</si>
  <si>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</si>
  <si>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</si>
  <si>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</si>
  <si>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</si>
  <si>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</si>
  <si>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</si>
  <si>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</si>
  <si>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</si>
  <si>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</si>
  <si>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</si>
  <si>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</si>
  <si>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</si>
  <si>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</si>
  <si>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</si>
  <si>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</si>
  <si>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</si>
  <si>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</si>
  <si>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</si>
  <si>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</si>
  <si>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</si>
  <si>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</si>
  <si>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</si>
  <si>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</si>
  <si>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</si>
  <si>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</si>
  <si>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</si>
  <si>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</si>
  <si>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</si>
  <si>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</si>
  <si>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</si>
  <si>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</si>
  <si>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</si>
  <si>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</si>
  <si>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</si>
  <si>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</si>
  <si>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</si>
  <si>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</si>
  <si>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</si>
  <si>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</si>
  <si>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</si>
  <si>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</si>
  <si>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</si>
  <si>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</si>
  <si>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</si>
  <si>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</si>
  <si>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</si>
  <si>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</si>
  <si>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</si>
  <si>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</si>
  <si>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</si>
  <si>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</si>
  <si>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</si>
  <si>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</si>
  <si>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</si>
  <si>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</si>
  <si>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</si>
  <si>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</si>
  <si>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</si>
  <si>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</si>
  <si>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County</t>
  </si>
  <si>
    <t>Federal</t>
  </si>
  <si>
    <t>Subtotal</t>
  </si>
  <si>
    <t>Total</t>
  </si>
  <si>
    <t>STANISLAUS</t>
  </si>
  <si>
    <t>State</t>
  </si>
  <si>
    <t>Share</t>
  </si>
  <si>
    <t>Monthly</t>
  </si>
  <si>
    <t>NCP PYMTS RECOUPMENT</t>
  </si>
  <si>
    <t>FEDERAL</t>
  </si>
  <si>
    <t>STATE</t>
  </si>
  <si>
    <t>COUNTY</t>
  </si>
  <si>
    <t>EMERGENCY ASSISTANCE PAYMENTS</t>
  </si>
  <si>
    <t>SERIOUSLY EMOTIONALLY DISTURBED</t>
  </si>
  <si>
    <t>FC PAYMENT EXPENDITURES</t>
  </si>
  <si>
    <t>FC EXPENDITURES</t>
  </si>
  <si>
    <t xml:space="preserve"> </t>
  </si>
  <si>
    <t>EA FC</t>
  </si>
  <si>
    <t xml:space="preserve">    TOTAL</t>
  </si>
  <si>
    <t>101-16-65</t>
  </si>
  <si>
    <t>PCA 11406</t>
  </si>
  <si>
    <t>PCA# 11407</t>
  </si>
  <si>
    <t>Grand</t>
  </si>
  <si>
    <t>FC SED</t>
  </si>
  <si>
    <t>Expenditures</t>
  </si>
  <si>
    <t>Actual</t>
  </si>
  <si>
    <t>Fed/St/Co</t>
  </si>
  <si>
    <t>PCA 21402/11402</t>
  </si>
  <si>
    <t>Differences</t>
  </si>
  <si>
    <t>GF ONLY</t>
  </si>
  <si>
    <t>EXPEND</t>
  </si>
  <si>
    <t>GF</t>
  </si>
  <si>
    <t>FY 07-08</t>
  </si>
  <si>
    <t>Count %age</t>
  </si>
  <si>
    <t>Growth /</t>
  </si>
  <si>
    <t>changed</t>
  </si>
  <si>
    <t>Reduction</t>
  </si>
  <si>
    <t>Growth / Reduction</t>
  </si>
  <si>
    <t>Due to Realignmnt</t>
  </si>
  <si>
    <t>Due to Realignment</t>
  </si>
  <si>
    <t>differences</t>
  </si>
  <si>
    <t>FC Assisstance</t>
  </si>
  <si>
    <t>FC</t>
  </si>
  <si>
    <t>Assisstance</t>
  </si>
  <si>
    <t>State Share</t>
  </si>
  <si>
    <t>NonFed Growth</t>
  </si>
  <si>
    <t>St &amp; County Share</t>
  </si>
  <si>
    <t>Post Realignment</t>
  </si>
  <si>
    <t>(St Growth / 40%)</t>
  </si>
  <si>
    <t>(5% to 60% = 55% Inc)</t>
  </si>
  <si>
    <t>Post-Realignment Share:  40/60  NonFederal</t>
  </si>
  <si>
    <t>Pre-Realignment Share:    95/5    NonFederal</t>
  </si>
  <si>
    <t>Calc = FC Pymts + SED + EA Pymts - NCP Recoupment (for Alpine NCP were added; otherwise total expend is a negative)</t>
  </si>
  <si>
    <t>Col F * Col G</t>
  </si>
  <si>
    <t>FY 08-09</t>
  </si>
  <si>
    <t>** Alameda and Los Angeles are transferred to the IV-E Waiver effective with the July 2007.   Refer to 153-26 and contact Sharon Blakeman.</t>
  </si>
  <si>
    <t>TOTAL FY 08-09</t>
  </si>
  <si>
    <t xml:space="preserve">FY 2008-09 FOSTER  CARE TOTAL EXPENDITURES </t>
  </si>
  <si>
    <t>FY 09-10</t>
  </si>
  <si>
    <t>FY 09-10 FC ASSISTANCE GROWTH CALCULATION</t>
  </si>
  <si>
    <t>FY 08/09 FEDERAL AND NON-FEDERAL FOSTER CARE NCP RECOUPMENT</t>
  </si>
  <si>
    <t>(5-FY08-09_State Shares of Fed Non-Fed Foster Recoup.xls / FC Recoupment)</t>
  </si>
  <si>
    <t>Total for FY 2008-09</t>
  </si>
  <si>
    <t>July 2008</t>
  </si>
  <si>
    <t>August 2008</t>
  </si>
  <si>
    <t>Sept 2008</t>
  </si>
  <si>
    <t>Oct 2008</t>
  </si>
  <si>
    <t>Nov 2008</t>
  </si>
  <si>
    <t>Dec 2008</t>
  </si>
  <si>
    <t>Jan 2009</t>
  </si>
  <si>
    <t>Feb 2009</t>
  </si>
  <si>
    <t>March 2009</t>
  </si>
  <si>
    <t>Apr 2009</t>
  </si>
  <si>
    <t>May 2009</t>
  </si>
  <si>
    <t>June 2009</t>
  </si>
  <si>
    <t>FY 08-09 FC Expenditures</t>
  </si>
  <si>
    <t>07/08</t>
  </si>
  <si>
    <t>08/08</t>
  </si>
  <si>
    <t>09/08</t>
  </si>
  <si>
    <t>10/08</t>
  </si>
  <si>
    <t>06/09</t>
  </si>
  <si>
    <t>05/09</t>
  </si>
  <si>
    <t>04/09</t>
  </si>
  <si>
    <t>03/09</t>
  </si>
  <si>
    <t>02/09</t>
  </si>
  <si>
    <t>01/09</t>
  </si>
  <si>
    <t>12/08</t>
  </si>
  <si>
    <t>11/08</t>
  </si>
  <si>
    <r>
      <t>FY 08-09 FC Expenditures - SUMMARY</t>
    </r>
    <r>
      <rPr>
        <i/>
        <sz val="10"/>
        <rFont val="Franklin Gothic Book"/>
        <family val="2"/>
      </rPr>
      <t xml:space="preserve"> (FC_Exp08.xlsm / fcSummary)</t>
    </r>
  </si>
  <si>
    <r>
      <t xml:space="preserve">FY 08-09 SED Expenditures </t>
    </r>
    <r>
      <rPr>
        <i/>
        <sz val="10"/>
        <rFont val="Franklin Gothic Book"/>
        <family val="2"/>
      </rPr>
      <t>(SedExp08.xlsm / SEDexp08)</t>
    </r>
  </si>
  <si>
    <r>
      <t>FY 08-09 EAFC Expenditures - SUMMARY</t>
    </r>
    <r>
      <rPr>
        <sz val="10"/>
        <rFont val="Franklin Gothic Book"/>
        <family val="2"/>
      </rPr>
      <t xml:space="preserve"> </t>
    </r>
    <r>
      <rPr>
        <i/>
        <sz val="10"/>
        <rFont val="Franklin Gothic Book"/>
        <family val="2"/>
      </rPr>
      <t>(Eafc_exp08.xlsm / EafcSummary)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</si>
</sst>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0_)"/>
    <numFmt numFmtId="167" formatCode="#,##0[$₮-450];[Red]\-#,##0[$₮-450]"/>
    <numFmt numFmtId="168" formatCode="0.0%"/>
    <numFmt numFmtId="169" formatCode="&quot;$&quot;#,##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8"/>
      <color indexed="10"/>
      <name val="Tahoma"/>
      <family val="2"/>
    </font>
    <font>
      <b/>
      <sz val="24"/>
      <color indexed="10"/>
      <name val="Wingdings"/>
      <family val="0"/>
    </font>
    <font>
      <sz val="8"/>
      <name val="Tahoma"/>
      <family val="2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Franklin Gothic Book"/>
      <family val="2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b/>
      <sz val="12"/>
      <name val="Franklin Gothic Book"/>
      <family val="2"/>
    </font>
    <font>
      <sz val="10"/>
      <color indexed="12"/>
      <name val="Franklin Gothic Book"/>
      <family val="2"/>
    </font>
    <font>
      <b/>
      <sz val="9"/>
      <name val="Franklin Gothic Book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39" fontId="3" fillId="0" borderId="0">
      <alignment/>
      <protection/>
    </xf>
    <xf numFmtId="39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39" fontId="24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39" fontId="24" fillId="0" borderId="0" xfId="0" applyNumberFormat="1" applyFont="1" applyFill="1" applyBorder="1" applyAlignment="1" quotePrefix="1">
      <alignment horizontal="left" indent="1"/>
    </xf>
    <xf numFmtId="0" fontId="26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37" fontId="24" fillId="0" borderId="10" xfId="0" applyNumberFormat="1" applyFont="1" applyBorder="1" applyAlignment="1" applyProtection="1">
      <alignment horizontal="center"/>
      <protection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6" fontId="26" fillId="0" borderId="10" xfId="0" applyNumberFormat="1" applyFont="1" applyBorder="1" applyAlignment="1">
      <alignment horizontal="center"/>
    </xf>
    <xf numFmtId="40" fontId="24" fillId="0" borderId="0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37" fontId="24" fillId="0" borderId="11" xfId="0" applyNumberFormat="1" applyFont="1" applyBorder="1" applyAlignment="1" applyProtection="1">
      <alignment horizontal="center"/>
      <protection/>
    </xf>
    <xf numFmtId="6" fontId="26" fillId="0" borderId="11" xfId="0" applyNumberFormat="1" applyFont="1" applyBorder="1" applyAlignment="1">
      <alignment horizontal="center"/>
    </xf>
    <xf numFmtId="39" fontId="24" fillId="0" borderId="0" xfId="0" applyNumberFormat="1" applyFont="1" applyFill="1" applyBorder="1" applyAlignment="1" applyProtection="1">
      <alignment/>
      <protection locked="0"/>
    </xf>
    <xf numFmtId="39" fontId="24" fillId="0" borderId="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37" fontId="24" fillId="0" borderId="12" xfId="0" applyNumberFormat="1" applyFont="1" applyBorder="1" applyAlignment="1" applyProtection="1">
      <alignment horizontal="center"/>
      <protection/>
    </xf>
    <xf numFmtId="6" fontId="26" fillId="0" borderId="12" xfId="0" applyNumberFormat="1" applyFont="1" applyBorder="1" applyAlignment="1">
      <alignment horizontal="center"/>
    </xf>
    <xf numFmtId="39" fontId="27" fillId="0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55" applyNumberFormat="1" applyFont="1" applyFill="1" applyBorder="1" applyAlignment="1" applyProtection="1">
      <alignment horizontal="left"/>
      <protection locked="0"/>
    </xf>
    <xf numFmtId="6" fontId="25" fillId="0" borderId="13" xfId="0" applyNumberFormat="1" applyFont="1" applyFill="1" applyBorder="1" applyAlignment="1">
      <alignment/>
    </xf>
    <xf numFmtId="6" fontId="25" fillId="0" borderId="14" xfId="0" applyNumberFormat="1" applyFont="1" applyBorder="1" applyAlignment="1">
      <alignment/>
    </xf>
    <xf numFmtId="6" fontId="25" fillId="0" borderId="14" xfId="0" applyNumberFormat="1" applyFont="1" applyBorder="1" applyAlignment="1" applyProtection="1">
      <alignment/>
      <protection locked="0"/>
    </xf>
    <xf numFmtId="168" fontId="25" fillId="0" borderId="15" xfId="0" applyNumberFormat="1" applyFont="1" applyBorder="1" applyAlignment="1">
      <alignment horizontal="center"/>
    </xf>
    <xf numFmtId="168" fontId="25" fillId="0" borderId="0" xfId="0" applyNumberFormat="1" applyFont="1" applyAlignment="1">
      <alignment horizontal="center"/>
    </xf>
    <xf numFmtId="6" fontId="25" fillId="0" borderId="13" xfId="0" applyNumberFormat="1" applyFont="1" applyBorder="1" applyAlignment="1">
      <alignment/>
    </xf>
    <xf numFmtId="6" fontId="25" fillId="0" borderId="15" xfId="0" applyNumberFormat="1" applyFont="1" applyBorder="1" applyAlignment="1">
      <alignment/>
    </xf>
    <xf numFmtId="6" fontId="25" fillId="0" borderId="16" xfId="0" applyNumberFormat="1" applyFont="1" applyFill="1" applyBorder="1" applyAlignment="1">
      <alignment/>
    </xf>
    <xf numFmtId="6" fontId="25" fillId="0" borderId="0" xfId="0" applyNumberFormat="1" applyFont="1" applyBorder="1" applyAlignment="1">
      <alignment/>
    </xf>
    <xf numFmtId="6" fontId="25" fillId="0" borderId="0" xfId="0" applyNumberFormat="1" applyFont="1" applyBorder="1" applyAlignment="1" applyProtection="1">
      <alignment/>
      <protection locked="0"/>
    </xf>
    <xf numFmtId="168" fontId="25" fillId="0" borderId="17" xfId="0" applyNumberFormat="1" applyFont="1" applyBorder="1" applyAlignment="1">
      <alignment horizontal="center"/>
    </xf>
    <xf numFmtId="6" fontId="25" fillId="0" borderId="16" xfId="0" applyNumberFormat="1" applyFont="1" applyBorder="1" applyAlignment="1">
      <alignment/>
    </xf>
    <xf numFmtId="6" fontId="25" fillId="0" borderId="17" xfId="0" applyNumberFormat="1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6" fontId="26" fillId="0" borderId="18" xfId="0" applyNumberFormat="1" applyFont="1" applyFill="1" applyBorder="1" applyAlignment="1">
      <alignment/>
    </xf>
    <xf numFmtId="6" fontId="26" fillId="0" borderId="19" xfId="0" applyNumberFormat="1" applyFont="1" applyFill="1" applyBorder="1" applyAlignment="1">
      <alignment/>
    </xf>
    <xf numFmtId="6" fontId="26" fillId="0" borderId="19" xfId="0" applyNumberFormat="1" applyFont="1" applyBorder="1" applyAlignment="1">
      <alignment/>
    </xf>
    <xf numFmtId="0" fontId="25" fillId="0" borderId="20" xfId="0" applyFont="1" applyBorder="1" applyAlignment="1">
      <alignment/>
    </xf>
    <xf numFmtId="6" fontId="26" fillId="0" borderId="18" xfId="0" applyNumberFormat="1" applyFont="1" applyBorder="1" applyAlignment="1">
      <alignment/>
    </xf>
    <xf numFmtId="6" fontId="26" fillId="0" borderId="20" xfId="0" applyNumberFormat="1" applyFont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6" fontId="27" fillId="0" borderId="0" xfId="0" applyNumberFormat="1" applyFont="1" applyFill="1" applyBorder="1" applyAlignment="1">
      <alignment/>
    </xf>
    <xf numFmtId="38" fontId="27" fillId="0" borderId="0" xfId="0" applyNumberFormat="1" applyFont="1" applyFill="1" applyBorder="1" applyAlignment="1" applyProtection="1">
      <alignment horizontal="left"/>
      <protection locked="0"/>
    </xf>
    <xf numFmtId="6" fontId="27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/>
    </xf>
    <xf numFmtId="17" fontId="27" fillId="0" borderId="0" xfId="0" applyNumberFormat="1" applyFont="1" applyFill="1" applyBorder="1" applyAlignment="1" quotePrefix="1">
      <alignment horizontal="center"/>
    </xf>
    <xf numFmtId="6" fontId="24" fillId="0" borderId="21" xfId="0" applyNumberFormat="1" applyFont="1" applyFill="1" applyBorder="1" applyAlignment="1">
      <alignment horizontal="center"/>
    </xf>
    <xf numFmtId="6" fontId="24" fillId="0" borderId="22" xfId="0" applyNumberFormat="1" applyFont="1" applyFill="1" applyBorder="1" applyAlignment="1">
      <alignment horizontal="center"/>
    </xf>
    <xf numFmtId="6" fontId="24" fillId="0" borderId="23" xfId="0" applyNumberFormat="1" applyFont="1" applyFill="1" applyBorder="1" applyAlignment="1">
      <alignment horizontal="center"/>
    </xf>
    <xf numFmtId="165" fontId="24" fillId="0" borderId="21" xfId="0" applyNumberFormat="1" applyFont="1" applyFill="1" applyBorder="1" applyAlignment="1" applyProtection="1" quotePrefix="1">
      <alignment horizontal="center"/>
      <protection locked="0"/>
    </xf>
    <xf numFmtId="165" fontId="24" fillId="0" borderId="22" xfId="0" applyNumberFormat="1" applyFont="1" applyFill="1" applyBorder="1" applyAlignment="1" applyProtection="1">
      <alignment horizontal="center"/>
      <protection locked="0"/>
    </xf>
    <xf numFmtId="165" fontId="24" fillId="0" borderId="23" xfId="0" applyNumberFormat="1" applyFont="1" applyFill="1" applyBorder="1" applyAlignment="1" applyProtection="1">
      <alignment horizontal="center"/>
      <protection locked="0"/>
    </xf>
    <xf numFmtId="6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6" fontId="27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38" fontId="27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6" fontId="27" fillId="0" borderId="24" xfId="0" applyNumberFormat="1" applyFont="1" applyFill="1" applyBorder="1" applyAlignment="1">
      <alignment/>
    </xf>
    <xf numFmtId="6" fontId="27" fillId="0" borderId="13" xfId="0" applyNumberFormat="1" applyFont="1" applyFill="1" applyBorder="1" applyAlignment="1" applyProtection="1">
      <alignment/>
      <protection locked="0"/>
    </xf>
    <xf numFmtId="6" fontId="27" fillId="0" borderId="14" xfId="0" applyNumberFormat="1" applyFont="1" applyFill="1" applyBorder="1" applyAlignment="1" applyProtection="1">
      <alignment/>
      <protection locked="0"/>
    </xf>
    <xf numFmtId="6" fontId="27" fillId="0" borderId="15" xfId="0" applyNumberFormat="1" applyFont="1" applyFill="1" applyBorder="1" applyAlignment="1" applyProtection="1">
      <alignment/>
      <protection locked="0"/>
    </xf>
    <xf numFmtId="6" fontId="27" fillId="0" borderId="13" xfId="0" applyNumberFormat="1" applyFont="1" applyFill="1" applyBorder="1" applyAlignment="1" applyProtection="1">
      <alignment/>
      <protection locked="0"/>
    </xf>
    <xf numFmtId="6" fontId="27" fillId="0" borderId="0" xfId="0" applyNumberFormat="1" applyFont="1" applyFill="1" applyBorder="1" applyAlignment="1" applyProtection="1">
      <alignment/>
      <protection locked="0"/>
    </xf>
    <xf numFmtId="6" fontId="25" fillId="0" borderId="14" xfId="42" applyNumberFormat="1" applyFont="1" applyFill="1" applyBorder="1" applyAlignment="1">
      <alignment horizontal="right" wrapText="1"/>
    </xf>
    <xf numFmtId="167" fontId="27" fillId="0" borderId="14" xfId="0" applyNumberFormat="1" applyFont="1" applyFill="1" applyBorder="1" applyAlignment="1" applyProtection="1">
      <alignment/>
      <protection locked="0"/>
    </xf>
    <xf numFmtId="6" fontId="27" fillId="0" borderId="0" xfId="0" applyNumberFormat="1" applyFont="1" applyAlignment="1">
      <alignment/>
    </xf>
    <xf numFmtId="6" fontId="27" fillId="0" borderId="16" xfId="0" applyNumberFormat="1" applyFont="1" applyFill="1" applyBorder="1" applyAlignment="1" applyProtection="1">
      <alignment/>
      <protection locked="0"/>
    </xf>
    <xf numFmtId="6" fontId="27" fillId="0" borderId="17" xfId="0" applyNumberFormat="1" applyFont="1" applyFill="1" applyBorder="1" applyAlignment="1" applyProtection="1">
      <alignment/>
      <protection locked="0"/>
    </xf>
    <xf numFmtId="6" fontId="27" fillId="0" borderId="16" xfId="0" applyNumberFormat="1" applyFont="1" applyFill="1" applyBorder="1" applyAlignment="1" applyProtection="1">
      <alignment/>
      <protection locked="0"/>
    </xf>
    <xf numFmtId="6" fontId="25" fillId="0" borderId="0" xfId="42" applyNumberFormat="1" applyFont="1" applyFill="1" applyBorder="1" applyAlignment="1">
      <alignment horizontal="right" wrapText="1"/>
    </xf>
    <xf numFmtId="167" fontId="27" fillId="0" borderId="0" xfId="0" applyNumberFormat="1" applyFont="1" applyFill="1" applyBorder="1" applyAlignment="1" applyProtection="1">
      <alignment/>
      <protection locked="0"/>
    </xf>
    <xf numFmtId="6" fontId="24" fillId="0" borderId="0" xfId="44" applyNumberFormat="1" applyFont="1" applyFill="1" applyBorder="1" applyAlignment="1">
      <alignment/>
    </xf>
    <xf numFmtId="6" fontId="24" fillId="0" borderId="0" xfId="0" applyNumberFormat="1" applyFont="1" applyFill="1" applyBorder="1" applyAlignment="1">
      <alignment horizontal="center"/>
    </xf>
    <xf numFmtId="6" fontId="24" fillId="0" borderId="18" xfId="0" applyNumberFormat="1" applyFont="1" applyFill="1" applyBorder="1" applyAlignment="1" applyProtection="1">
      <alignment/>
      <protection locked="0"/>
    </xf>
    <xf numFmtId="6" fontId="24" fillId="0" borderId="19" xfId="0" applyNumberFormat="1" applyFont="1" applyFill="1" applyBorder="1" applyAlignment="1" applyProtection="1">
      <alignment/>
      <protection locked="0"/>
    </xf>
    <xf numFmtId="6" fontId="24" fillId="0" borderId="20" xfId="0" applyNumberFormat="1" applyFont="1" applyFill="1" applyBorder="1" applyAlignment="1" applyProtection="1">
      <alignment/>
      <protection locked="0"/>
    </xf>
    <xf numFmtId="6" fontId="24" fillId="0" borderId="18" xfId="0" applyNumberFormat="1" applyFont="1" applyFill="1" applyBorder="1" applyAlignment="1" applyProtection="1">
      <alignment/>
      <protection locked="0"/>
    </xf>
    <xf numFmtId="6" fontId="24" fillId="0" borderId="0" xfId="0" applyNumberFormat="1" applyFont="1" applyFill="1" applyBorder="1" applyAlignment="1" applyProtection="1">
      <alignment/>
      <protection locked="0"/>
    </xf>
    <xf numFmtId="40" fontId="27" fillId="0" borderId="0" xfId="0" applyNumberFormat="1" applyFont="1" applyFill="1" applyBorder="1" applyAlignment="1">
      <alignment/>
    </xf>
    <xf numFmtId="39" fontId="24" fillId="0" borderId="0" xfId="56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39" fontId="24" fillId="0" borderId="10" xfId="56" applyFont="1" applyFill="1" applyBorder="1" applyAlignment="1">
      <alignment horizontal="center"/>
      <protection/>
    </xf>
    <xf numFmtId="39" fontId="24" fillId="0" borderId="10" xfId="56" applyFont="1" applyFill="1" applyBorder="1" applyAlignment="1">
      <alignment horizontal="center"/>
      <protection/>
    </xf>
    <xf numFmtId="39" fontId="24" fillId="0" borderId="12" xfId="56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43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6" fontId="27" fillId="0" borderId="16" xfId="0" applyNumberFormat="1" applyFont="1" applyFill="1" applyBorder="1" applyAlignment="1">
      <alignment/>
    </xf>
    <xf numFmtId="6" fontId="27" fillId="0" borderId="17" xfId="0" applyNumberFormat="1" applyFont="1" applyFill="1" applyBorder="1" applyAlignment="1">
      <alignment/>
    </xf>
    <xf numFmtId="6" fontId="27" fillId="0" borderId="0" xfId="0" applyNumberFormat="1" applyFont="1" applyBorder="1" applyAlignment="1">
      <alignment/>
    </xf>
    <xf numFmtId="6" fontId="27" fillId="0" borderId="16" xfId="0" applyNumberFormat="1" applyFont="1" applyBorder="1" applyAlignment="1">
      <alignment/>
    </xf>
    <xf numFmtId="6" fontId="27" fillId="0" borderId="17" xfId="0" applyNumberFormat="1" applyFont="1" applyBorder="1" applyAlignment="1">
      <alignment/>
    </xf>
    <xf numFmtId="6" fontId="24" fillId="0" borderId="18" xfId="42" applyNumberFormat="1" applyFont="1" applyFill="1" applyBorder="1" applyAlignment="1">
      <alignment/>
    </xf>
    <xf numFmtId="6" fontId="24" fillId="0" borderId="19" xfId="42" applyNumberFormat="1" applyFont="1" applyFill="1" applyBorder="1" applyAlignment="1">
      <alignment/>
    </xf>
    <xf numFmtId="6" fontId="24" fillId="0" borderId="20" xfId="42" applyNumberFormat="1" applyFont="1" applyFill="1" applyBorder="1" applyAlignment="1">
      <alignment/>
    </xf>
    <xf numFmtId="6" fontId="24" fillId="0" borderId="18" xfId="0" applyNumberFormat="1" applyFont="1" applyBorder="1" applyAlignment="1">
      <alignment/>
    </xf>
    <xf numFmtId="39" fontId="24" fillId="0" borderId="0" xfId="0" applyNumberFormat="1" applyFont="1" applyBorder="1" applyAlignment="1" applyProtection="1">
      <alignment horizontal="left"/>
      <protection locked="0"/>
    </xf>
    <xf numFmtId="39" fontId="24" fillId="0" borderId="0" xfId="0" applyNumberFormat="1" applyFont="1" applyBorder="1" applyAlignment="1" applyProtection="1">
      <alignment horizontal="center"/>
      <protection locked="0"/>
    </xf>
    <xf numFmtId="39" fontId="24" fillId="0" borderId="0" xfId="0" applyNumberFormat="1" applyFont="1" applyBorder="1" applyAlignment="1">
      <alignment horizontal="center"/>
    </xf>
    <xf numFmtId="40" fontId="24" fillId="0" borderId="0" xfId="0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39" fontId="24" fillId="0" borderId="0" xfId="0" applyNumberFormat="1" applyFont="1" applyBorder="1" applyAlignment="1" applyProtection="1" quotePrefix="1">
      <alignment horizontal="left"/>
      <protection locked="0"/>
    </xf>
    <xf numFmtId="39" fontId="24" fillId="0" borderId="0" xfId="0" applyNumberFormat="1" applyFont="1" applyBorder="1" applyAlignment="1" applyProtection="1" quotePrefix="1">
      <alignment horizontal="center"/>
      <protection locked="0"/>
    </xf>
    <xf numFmtId="1" fontId="24" fillId="0" borderId="0" xfId="0" applyNumberFormat="1" applyFont="1" applyBorder="1" applyAlignment="1" applyProtection="1">
      <alignment horizontal="center"/>
      <protection locked="0"/>
    </xf>
    <xf numFmtId="166" fontId="24" fillId="0" borderId="0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0" xfId="0" applyNumberFormat="1" applyFont="1" applyBorder="1" applyAlignment="1" applyProtection="1" quotePrefix="1">
      <alignment horizontal="center"/>
      <protection locked="0"/>
    </xf>
    <xf numFmtId="39" fontId="24" fillId="0" borderId="10" xfId="0" applyNumberFormat="1" applyFont="1" applyBorder="1" applyAlignment="1">
      <alignment horizontal="center"/>
    </xf>
    <xf numFmtId="40" fontId="24" fillId="0" borderId="10" xfId="0" applyNumberFormat="1" applyFont="1" applyBorder="1" applyAlignment="1">
      <alignment horizontal="center"/>
    </xf>
    <xf numFmtId="39" fontId="24" fillId="0" borderId="12" xfId="0" applyNumberFormat="1" applyFont="1" applyBorder="1" applyAlignment="1">
      <alignment horizontal="center"/>
    </xf>
    <xf numFmtId="40" fontId="24" fillId="0" borderId="12" xfId="0" applyNumberFormat="1" applyFont="1" applyBorder="1" applyAlignment="1">
      <alignment horizontal="center"/>
    </xf>
    <xf numFmtId="39" fontId="27" fillId="0" borderId="0" xfId="0" applyNumberFormat="1" applyFont="1" applyBorder="1" applyAlignment="1">
      <alignment/>
    </xf>
    <xf numFmtId="40" fontId="27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 horizontal="center"/>
    </xf>
    <xf numFmtId="39" fontId="27" fillId="0" borderId="0" xfId="0" applyNumberFormat="1" applyFont="1" applyBorder="1" applyAlignment="1" applyProtection="1">
      <alignment horizontal="left"/>
      <protection locked="0"/>
    </xf>
    <xf numFmtId="6" fontId="27" fillId="0" borderId="13" xfId="0" applyNumberFormat="1" applyFont="1" applyBorder="1" applyAlignment="1">
      <alignment/>
    </xf>
    <xf numFmtId="6" fontId="27" fillId="0" borderId="14" xfId="0" applyNumberFormat="1" applyFont="1" applyBorder="1" applyAlignment="1">
      <alignment/>
    </xf>
    <xf numFmtId="6" fontId="27" fillId="0" borderId="15" xfId="0" applyNumberFormat="1" applyFont="1" applyBorder="1" applyAlignment="1">
      <alignment/>
    </xf>
    <xf numFmtId="6" fontId="27" fillId="0" borderId="0" xfId="0" applyNumberFormat="1" applyFont="1" applyBorder="1" applyAlignment="1" applyProtection="1">
      <alignment horizontal="left"/>
      <protection locked="0"/>
    </xf>
    <xf numFmtId="6" fontId="27" fillId="0" borderId="0" xfId="0" applyNumberFormat="1" applyFont="1" applyBorder="1" applyAlignment="1" applyProtection="1">
      <alignment horizontal="center"/>
      <protection locked="0"/>
    </xf>
    <xf numFmtId="6" fontId="27" fillId="0" borderId="0" xfId="0" applyNumberFormat="1" applyFont="1" applyBorder="1" applyAlignment="1" applyProtection="1">
      <alignment/>
      <protection locked="0"/>
    </xf>
    <xf numFmtId="6" fontId="27" fillId="0" borderId="0" xfId="0" applyNumberFormat="1" applyFont="1" applyBorder="1" applyAlignment="1" applyProtection="1">
      <alignment horizontal="right"/>
      <protection locked="0"/>
    </xf>
    <xf numFmtId="40" fontId="27" fillId="0" borderId="0" xfId="0" applyNumberFormat="1" applyFont="1" applyBorder="1" applyAlignment="1" applyProtection="1">
      <alignment/>
      <protection locked="0"/>
    </xf>
    <xf numFmtId="6" fontId="27" fillId="0" borderId="0" xfId="0" applyNumberFormat="1" applyFont="1" applyBorder="1" applyAlignment="1" applyProtection="1" quotePrefix="1">
      <alignment horizontal="center"/>
      <protection locked="0"/>
    </xf>
    <xf numFmtId="6" fontId="24" fillId="0" borderId="19" xfId="0" applyNumberFormat="1" applyFont="1" applyBorder="1" applyAlignment="1">
      <alignment/>
    </xf>
    <xf numFmtId="6" fontId="24" fillId="0" borderId="20" xfId="0" applyNumberFormat="1" applyFont="1" applyBorder="1" applyAlignment="1">
      <alignment/>
    </xf>
    <xf numFmtId="6" fontId="24" fillId="0" borderId="0" xfId="0" applyNumberFormat="1" applyFont="1" applyBorder="1" applyAlignment="1" applyProtection="1">
      <alignment horizontal="left"/>
      <protection locked="0"/>
    </xf>
    <xf numFmtId="6" fontId="24" fillId="0" borderId="0" xfId="0" applyNumberFormat="1" applyFont="1" applyBorder="1" applyAlignment="1" applyProtection="1">
      <alignment horizontal="center"/>
      <protection locked="0"/>
    </xf>
    <xf numFmtId="6" fontId="24" fillId="0" borderId="0" xfId="0" applyNumberFormat="1" applyFont="1" applyBorder="1" applyAlignment="1" applyProtection="1">
      <alignment/>
      <protection locked="0"/>
    </xf>
    <xf numFmtId="6" fontId="24" fillId="0" borderId="0" xfId="0" applyNumberFormat="1" applyFont="1" applyBorder="1" applyAlignment="1" applyProtection="1">
      <alignment horizontal="right"/>
      <protection locked="0"/>
    </xf>
    <xf numFmtId="40" fontId="24" fillId="0" borderId="0" xfId="0" applyNumberFormat="1" applyFont="1" applyBorder="1" applyAlignment="1" applyProtection="1">
      <alignment/>
      <protection locked="0"/>
    </xf>
    <xf numFmtId="39" fontId="24" fillId="0" borderId="0" xfId="0" applyNumberFormat="1" applyFont="1" applyBorder="1" applyAlignment="1">
      <alignment/>
    </xf>
    <xf numFmtId="39" fontId="27" fillId="0" borderId="0" xfId="0" applyNumberFormat="1" applyFont="1" applyAlignment="1">
      <alignment/>
    </xf>
    <xf numFmtId="169" fontId="24" fillId="0" borderId="0" xfId="0" applyNumberFormat="1" applyFont="1" applyBorder="1" applyAlignment="1" applyProtection="1">
      <alignment horizontal="left"/>
      <protection locked="0"/>
    </xf>
    <xf numFmtId="169" fontId="24" fillId="0" borderId="0" xfId="0" applyNumberFormat="1" applyFont="1" applyBorder="1" applyAlignment="1" applyProtection="1" quotePrefix="1">
      <alignment horizontal="center"/>
      <protection locked="0"/>
    </xf>
    <xf numFmtId="169" fontId="24" fillId="0" borderId="0" xfId="0" applyNumberFormat="1" applyFont="1" applyFill="1" applyBorder="1" applyAlignment="1" applyProtection="1" quotePrefix="1">
      <alignment horizontal="center"/>
      <protection locked="0"/>
    </xf>
    <xf numFmtId="169" fontId="24" fillId="0" borderId="0" xfId="0" applyNumberFormat="1" applyFont="1" applyFill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 applyProtection="1" quotePrefix="1">
      <alignment horizontal="left"/>
      <protection locked="0"/>
    </xf>
    <xf numFmtId="169" fontId="24" fillId="0" borderId="0" xfId="0" applyNumberFormat="1" applyFont="1" applyBorder="1" applyAlignment="1" applyProtection="1">
      <alignment horizontal="center"/>
      <protection locked="0"/>
    </xf>
    <xf numFmtId="169" fontId="24" fillId="0" borderId="0" xfId="0" applyNumberFormat="1" applyFont="1" applyBorder="1" applyAlignment="1" applyProtection="1">
      <alignment horizontal="center"/>
      <protection locked="0"/>
    </xf>
    <xf numFmtId="169" fontId="24" fillId="0" borderId="0" xfId="0" applyNumberFormat="1" applyFont="1" applyFill="1" applyBorder="1" applyAlignment="1" applyProtection="1">
      <alignment horizontal="center"/>
      <protection locked="0"/>
    </xf>
    <xf numFmtId="169" fontId="24" fillId="0" borderId="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left" indent="1"/>
    </xf>
    <xf numFmtId="49" fontId="24" fillId="0" borderId="10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 quotePrefix="1">
      <alignment horizontal="center"/>
      <protection locked="0"/>
    </xf>
    <xf numFmtId="169" fontId="24" fillId="0" borderId="0" xfId="0" applyNumberFormat="1" applyFont="1" applyBorder="1" applyAlignment="1" applyProtection="1">
      <alignment/>
      <protection locked="0"/>
    </xf>
    <xf numFmtId="169" fontId="24" fillId="0" borderId="10" xfId="0" applyNumberFormat="1" applyFont="1" applyBorder="1" applyAlignment="1" applyProtection="1">
      <alignment horizontal="center"/>
      <protection locked="0"/>
    </xf>
    <xf numFmtId="169" fontId="24" fillId="0" borderId="10" xfId="0" applyNumberFormat="1" applyFont="1" applyFill="1" applyBorder="1" applyAlignment="1" applyProtection="1">
      <alignment horizontal="center"/>
      <protection locked="0"/>
    </xf>
    <xf numFmtId="169" fontId="24" fillId="0" borderId="0" xfId="0" applyNumberFormat="1" applyFont="1" applyBorder="1" applyAlignment="1">
      <alignment/>
    </xf>
    <xf numFmtId="169" fontId="24" fillId="0" borderId="12" xfId="0" applyNumberFormat="1" applyFont="1" applyBorder="1" applyAlignment="1" applyProtection="1">
      <alignment horizontal="center"/>
      <protection locked="0"/>
    </xf>
    <xf numFmtId="169" fontId="24" fillId="0" borderId="12" xfId="0" applyNumberFormat="1" applyFont="1" applyFill="1" applyBorder="1" applyAlignment="1" applyProtection="1">
      <alignment horizontal="center"/>
      <protection locked="0"/>
    </xf>
    <xf numFmtId="169" fontId="24" fillId="0" borderId="0" xfId="0" applyNumberFormat="1" applyFont="1" applyBorder="1" applyAlignment="1">
      <alignment horizontal="right"/>
    </xf>
    <xf numFmtId="169" fontId="24" fillId="0" borderId="0" xfId="0" applyNumberFormat="1" applyFont="1" applyFill="1" applyBorder="1" applyAlignment="1">
      <alignment horizontal="right"/>
    </xf>
    <xf numFmtId="169" fontId="27" fillId="0" borderId="0" xfId="0" applyNumberFormat="1" applyFont="1" applyBorder="1" applyAlignment="1" applyProtection="1">
      <alignment horizontal="left"/>
      <protection locked="0"/>
    </xf>
    <xf numFmtId="169" fontId="27" fillId="0" borderId="13" xfId="0" applyNumberFormat="1" applyFont="1" applyBorder="1" applyAlignment="1" applyProtection="1">
      <alignment horizontal="right"/>
      <protection locked="0"/>
    </xf>
    <xf numFmtId="169" fontId="27" fillId="0" borderId="15" xfId="0" applyNumberFormat="1" applyFont="1" applyBorder="1" applyAlignment="1" applyProtection="1">
      <alignment horizontal="right"/>
      <protection locked="0"/>
    </xf>
    <xf numFmtId="169" fontId="24" fillId="0" borderId="0" xfId="0" applyNumberFormat="1" applyFont="1" applyBorder="1" applyAlignment="1" applyProtection="1">
      <alignment horizontal="right"/>
      <protection locked="0"/>
    </xf>
    <xf numFmtId="169" fontId="27" fillId="0" borderId="13" xfId="0" applyNumberFormat="1" applyFont="1" applyFill="1" applyBorder="1" applyAlignment="1" applyProtection="1">
      <alignment horizontal="right"/>
      <protection locked="0"/>
    </xf>
    <xf numFmtId="169" fontId="27" fillId="0" borderId="15" xfId="0" applyNumberFormat="1" applyFont="1" applyFill="1" applyBorder="1" applyAlignment="1" applyProtection="1">
      <alignment horizontal="right"/>
      <protection locked="0"/>
    </xf>
    <xf numFmtId="169" fontId="27" fillId="0" borderId="0" xfId="0" applyNumberFormat="1" applyFont="1" applyFill="1" applyBorder="1" applyAlignment="1" applyProtection="1">
      <alignment/>
      <protection locked="0"/>
    </xf>
    <xf numFmtId="169" fontId="27" fillId="0" borderId="0" xfId="0" applyNumberFormat="1" applyFont="1" applyBorder="1" applyAlignment="1">
      <alignment/>
    </xf>
    <xf numFmtId="169" fontId="27" fillId="0" borderId="16" xfId="0" applyNumberFormat="1" applyFont="1" applyBorder="1" applyAlignment="1" applyProtection="1">
      <alignment horizontal="right"/>
      <protection locked="0"/>
    </xf>
    <xf numFmtId="169" fontId="27" fillId="0" borderId="17" xfId="0" applyNumberFormat="1" applyFont="1" applyBorder="1" applyAlignment="1" applyProtection="1">
      <alignment horizontal="right"/>
      <protection locked="0"/>
    </xf>
    <xf numFmtId="169" fontId="27" fillId="0" borderId="16" xfId="0" applyNumberFormat="1" applyFont="1" applyFill="1" applyBorder="1" applyAlignment="1" applyProtection="1">
      <alignment horizontal="right"/>
      <protection locked="0"/>
    </xf>
    <xf numFmtId="169" fontId="27" fillId="0" borderId="17" xfId="0" applyNumberFormat="1" applyFont="1" applyFill="1" applyBorder="1" applyAlignment="1" applyProtection="1">
      <alignment horizontal="right"/>
      <protection locked="0"/>
    </xf>
    <xf numFmtId="169" fontId="24" fillId="0" borderId="18" xfId="59" applyNumberFormat="1" applyFont="1" applyBorder="1" applyAlignment="1" applyProtection="1">
      <alignment horizontal="right"/>
      <protection locked="0"/>
    </xf>
    <xf numFmtId="169" fontId="24" fillId="0" borderId="20" xfId="59" applyNumberFormat="1" applyFont="1" applyBorder="1" applyAlignment="1" applyProtection="1">
      <alignment horizontal="right"/>
      <protection locked="0"/>
    </xf>
    <xf numFmtId="169" fontId="24" fillId="0" borderId="0" xfId="59" applyNumberFormat="1" applyFont="1" applyBorder="1" applyAlignment="1" applyProtection="1">
      <alignment horizontal="right"/>
      <protection locked="0"/>
    </xf>
    <xf numFmtId="169" fontId="24" fillId="0" borderId="18" xfId="59" applyNumberFormat="1" applyFont="1" applyFill="1" applyBorder="1" applyAlignment="1" applyProtection="1">
      <alignment horizontal="right"/>
      <protection locked="0"/>
    </xf>
    <xf numFmtId="169" fontId="24" fillId="0" borderId="20" xfId="59" applyNumberFormat="1" applyFont="1" applyFill="1" applyBorder="1" applyAlignment="1" applyProtection="1">
      <alignment horizontal="right"/>
      <protection locked="0"/>
    </xf>
    <xf numFmtId="169" fontId="24" fillId="0" borderId="0" xfId="0" applyNumberFormat="1" applyFont="1" applyFill="1" applyBorder="1" applyAlignment="1" applyProtection="1">
      <alignment/>
      <protection locked="0"/>
    </xf>
    <xf numFmtId="169" fontId="24" fillId="0" borderId="0" xfId="0" applyNumberFormat="1" applyFont="1" applyBorder="1" applyAlignment="1">
      <alignment/>
    </xf>
    <xf numFmtId="169" fontId="27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37" fontId="27" fillId="0" borderId="0" xfId="0" applyNumberFormat="1" applyFont="1" applyFill="1" applyBorder="1" applyAlignment="1" applyProtection="1">
      <alignment/>
      <protection/>
    </xf>
    <xf numFmtId="37" fontId="27" fillId="0" borderId="0" xfId="0" applyNumberFormat="1" applyFont="1" applyBorder="1" applyAlignment="1" applyProtection="1">
      <alignment/>
      <protection/>
    </xf>
    <xf numFmtId="0" fontId="27" fillId="21" borderId="0" xfId="0" applyFont="1" applyFill="1" applyBorder="1" applyAlignment="1">
      <alignment/>
    </xf>
    <xf numFmtId="37" fontId="24" fillId="0" borderId="13" xfId="0" applyNumberFormat="1" applyFont="1" applyFill="1" applyBorder="1" applyAlignment="1" applyProtection="1">
      <alignment horizontal="center"/>
      <protection/>
    </xf>
    <xf numFmtId="37" fontId="24" fillId="0" borderId="14" xfId="0" applyNumberFormat="1" applyFont="1" applyFill="1" applyBorder="1" applyAlignment="1" applyProtection="1">
      <alignment horizontal="center"/>
      <protection/>
    </xf>
    <xf numFmtId="37" fontId="24" fillId="0" borderId="15" xfId="0" applyNumberFormat="1" applyFont="1" applyFill="1" applyBorder="1" applyAlignment="1" applyProtection="1">
      <alignment horizontal="center"/>
      <protection/>
    </xf>
    <xf numFmtId="37" fontId="24" fillId="0" borderId="10" xfId="0" applyNumberFormat="1" applyFont="1" applyFill="1" applyBorder="1" applyAlignment="1" applyProtection="1">
      <alignment horizontal="center"/>
      <protection/>
    </xf>
    <xf numFmtId="0" fontId="27" fillId="0" borderId="10" xfId="0" applyFont="1" applyBorder="1" applyAlignment="1">
      <alignment/>
    </xf>
    <xf numFmtId="0" fontId="24" fillId="21" borderId="0" xfId="0" applyFont="1" applyFill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37" fontId="24" fillId="0" borderId="0" xfId="0" applyNumberFormat="1" applyFont="1" applyFill="1" applyBorder="1" applyAlignment="1" applyProtection="1">
      <alignment horizontal="center"/>
      <protection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37" fontId="24" fillId="0" borderId="19" xfId="0" applyNumberFormat="1" applyFont="1" applyFill="1" applyBorder="1" applyAlignment="1" applyProtection="1">
      <alignment horizontal="center"/>
      <protection/>
    </xf>
    <xf numFmtId="37" fontId="24" fillId="0" borderId="20" xfId="0" applyNumberFormat="1" applyFont="1" applyFill="1" applyBorder="1" applyAlignment="1" applyProtection="1">
      <alignment horizontal="center"/>
      <protection/>
    </xf>
    <xf numFmtId="37" fontId="24" fillId="0" borderId="12" xfId="0" applyNumberFormat="1" applyFont="1" applyFill="1" applyBorder="1" applyAlignment="1" applyProtection="1">
      <alignment horizontal="center"/>
      <protection/>
    </xf>
    <xf numFmtId="0" fontId="24" fillId="0" borderId="12" xfId="0" applyFont="1" applyBorder="1" applyAlignment="1">
      <alignment horizontal="center"/>
    </xf>
    <xf numFmtId="10" fontId="30" fillId="0" borderId="14" xfId="0" applyNumberFormat="1" applyFont="1" applyFill="1" applyBorder="1" applyAlignment="1" applyProtection="1">
      <alignment horizontal="center"/>
      <protection/>
    </xf>
    <xf numFmtId="10" fontId="30" fillId="0" borderId="14" xfId="0" applyNumberFormat="1" applyFont="1" applyBorder="1" applyAlignment="1" applyProtection="1">
      <alignment horizontal="center"/>
      <protection/>
    </xf>
    <xf numFmtId="37" fontId="30" fillId="0" borderId="0" xfId="0" applyNumberFormat="1" applyFont="1" applyBorder="1" applyAlignment="1" applyProtection="1">
      <alignment horizontal="center"/>
      <protection/>
    </xf>
    <xf numFmtId="37" fontId="30" fillId="0" borderId="0" xfId="0" applyNumberFormat="1" applyFont="1" applyFill="1" applyBorder="1" applyAlignment="1" applyProtection="1">
      <alignment horizontal="center"/>
      <protection/>
    </xf>
    <xf numFmtId="6" fontId="27" fillId="0" borderId="13" xfId="42" applyNumberFormat="1" applyFont="1" applyFill="1" applyBorder="1" applyAlignment="1">
      <alignment/>
    </xf>
    <xf numFmtId="6" fontId="27" fillId="0" borderId="14" xfId="42" applyNumberFormat="1" applyFont="1" applyFill="1" applyBorder="1" applyAlignment="1">
      <alignment/>
    </xf>
    <xf numFmtId="6" fontId="27" fillId="0" borderId="15" xfId="42" applyNumberFormat="1" applyFont="1" applyBorder="1" applyAlignment="1">
      <alignment/>
    </xf>
    <xf numFmtId="6" fontId="27" fillId="0" borderId="13" xfId="42" applyNumberFormat="1" applyFont="1" applyBorder="1" applyAlignment="1">
      <alignment/>
    </xf>
    <xf numFmtId="6" fontId="27" fillId="0" borderId="13" xfId="0" applyNumberFormat="1" applyFont="1" applyFill="1" applyBorder="1" applyAlignment="1">
      <alignment/>
    </xf>
    <xf numFmtId="6" fontId="27" fillId="0" borderId="0" xfId="42" applyNumberFormat="1" applyFont="1" applyBorder="1" applyAlignment="1">
      <alignment/>
    </xf>
    <xf numFmtId="6" fontId="27" fillId="0" borderId="15" xfId="42" applyNumberFormat="1" applyFont="1" applyFill="1" applyBorder="1" applyAlignment="1">
      <alignment/>
    </xf>
    <xf numFmtId="6" fontId="27" fillId="0" borderId="0" xfId="42" applyNumberFormat="1" applyFont="1" applyFill="1" applyBorder="1" applyAlignment="1">
      <alignment/>
    </xf>
    <xf numFmtId="6" fontId="27" fillId="0" borderId="16" xfId="42" applyNumberFormat="1" applyFont="1" applyFill="1" applyBorder="1" applyAlignment="1">
      <alignment/>
    </xf>
    <xf numFmtId="6" fontId="27" fillId="0" borderId="17" xfId="42" applyNumberFormat="1" applyFont="1" applyBorder="1" applyAlignment="1">
      <alignment/>
    </xf>
    <xf numFmtId="6" fontId="27" fillId="0" borderId="16" xfId="42" applyNumberFormat="1" applyFont="1" applyBorder="1" applyAlignment="1">
      <alignment/>
    </xf>
    <xf numFmtId="6" fontId="27" fillId="0" borderId="17" xfId="42" applyNumberFormat="1" applyFont="1" applyFill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Fill="1" applyBorder="1" applyAlignment="1">
      <alignment/>
    </xf>
    <xf numFmtId="6" fontId="24" fillId="0" borderId="18" xfId="44" applyNumberFormat="1" applyFont="1" applyFill="1" applyBorder="1" applyAlignment="1">
      <alignment/>
    </xf>
    <xf numFmtId="6" fontId="24" fillId="0" borderId="19" xfId="44" applyNumberFormat="1" applyFont="1" applyFill="1" applyBorder="1" applyAlignment="1">
      <alignment/>
    </xf>
    <xf numFmtId="6" fontId="24" fillId="0" borderId="20" xfId="44" applyNumberFormat="1" applyFont="1" applyBorder="1" applyAlignment="1">
      <alignment/>
    </xf>
    <xf numFmtId="6" fontId="24" fillId="0" borderId="18" xfId="44" applyNumberFormat="1" applyFont="1" applyBorder="1" applyAlignment="1">
      <alignment/>
    </xf>
    <xf numFmtId="6" fontId="24" fillId="0" borderId="0" xfId="44" applyNumberFormat="1" applyFont="1" applyBorder="1" applyAlignment="1">
      <alignment/>
    </xf>
    <xf numFmtId="6" fontId="24" fillId="0" borderId="20" xfId="44" applyNumberFormat="1" applyFont="1" applyFill="1" applyBorder="1" applyAlignment="1">
      <alignment/>
    </xf>
    <xf numFmtId="10" fontId="27" fillId="0" borderId="0" xfId="0" applyNumberFormat="1" applyFont="1" applyFill="1" applyBorder="1" applyAlignment="1">
      <alignment/>
    </xf>
    <xf numFmtId="10" fontId="27" fillId="0" borderId="0" xfId="0" applyNumberFormat="1" applyFont="1" applyBorder="1" applyAlignment="1">
      <alignment/>
    </xf>
    <xf numFmtId="164" fontId="27" fillId="0" borderId="0" xfId="44" applyNumberFormat="1" applyFont="1" applyFill="1" applyBorder="1" applyAlignment="1">
      <alignment/>
    </xf>
    <xf numFmtId="164" fontId="27" fillId="0" borderId="0" xfId="44" applyNumberFormat="1" applyFont="1" applyBorder="1" applyAlignment="1">
      <alignment/>
    </xf>
    <xf numFmtId="0" fontId="31" fillId="0" borderId="0" xfId="0" applyFont="1" applyFill="1" applyAlignment="1">
      <alignment/>
    </xf>
    <xf numFmtId="39" fontId="24" fillId="0" borderId="0" xfId="56" applyFont="1" applyFill="1" applyBorder="1" applyAlignment="1">
      <alignment horizontal="left"/>
      <protection/>
    </xf>
    <xf numFmtId="39" fontId="24" fillId="0" borderId="0" xfId="56" applyFont="1" applyFill="1" applyBorder="1" applyAlignment="1" quotePrefix="1">
      <alignment horizontal="center"/>
      <protection/>
    </xf>
    <xf numFmtId="39" fontId="24" fillId="0" borderId="0" xfId="55" applyFont="1" applyFill="1" applyBorder="1" applyAlignment="1" quotePrefix="1">
      <alignment horizontal="left"/>
      <protection/>
    </xf>
    <xf numFmtId="39" fontId="24" fillId="0" borderId="10" xfId="56" applyFont="1" applyFill="1" applyBorder="1" applyAlignment="1" quotePrefix="1">
      <alignment horizontal="center"/>
      <protection/>
    </xf>
    <xf numFmtId="39" fontId="24" fillId="0" borderId="0" xfId="55" applyFont="1" applyFill="1" applyBorder="1" applyAlignment="1" applyProtection="1">
      <alignment horizontal="left"/>
      <protection locked="0"/>
    </xf>
    <xf numFmtId="39" fontId="24" fillId="0" borderId="11" xfId="56" applyFont="1" applyFill="1" applyBorder="1" applyAlignment="1">
      <alignment horizontal="center"/>
      <protection/>
    </xf>
    <xf numFmtId="17" fontId="24" fillId="0" borderId="0" xfId="56" applyNumberFormat="1" applyFont="1" applyFill="1" applyBorder="1" applyAlignment="1">
      <alignment horizontal="center"/>
      <protection/>
    </xf>
    <xf numFmtId="39" fontId="24" fillId="0" borderId="0" xfId="55" applyFont="1" applyFill="1" applyBorder="1" applyAlignment="1" quotePrefix="1">
      <alignment horizontal="center"/>
      <protection/>
    </xf>
    <xf numFmtId="39" fontId="27" fillId="0" borderId="0" xfId="55" applyFont="1" applyFill="1" applyBorder="1" applyAlignment="1" applyProtection="1">
      <alignment horizontal="left" indent="1"/>
      <protection locked="0"/>
    </xf>
    <xf numFmtId="0" fontId="24" fillId="0" borderId="0" xfId="0" applyFont="1" applyFill="1" applyBorder="1" applyAlignment="1">
      <alignment/>
    </xf>
    <xf numFmtId="39" fontId="27" fillId="0" borderId="0" xfId="55" applyFont="1" applyFill="1" applyBorder="1" applyAlignment="1" applyProtection="1">
      <alignment horizontal="left"/>
      <protection locked="0"/>
    </xf>
    <xf numFmtId="6" fontId="27" fillId="0" borderId="13" xfId="0" applyNumberFormat="1" applyFont="1" applyFill="1" applyBorder="1" applyAlignment="1">
      <alignment/>
    </xf>
    <xf numFmtId="6" fontId="27" fillId="0" borderId="14" xfId="0" applyNumberFormat="1" applyFont="1" applyFill="1" applyBorder="1" applyAlignment="1">
      <alignment/>
    </xf>
    <xf numFmtId="6" fontId="27" fillId="0" borderId="15" xfId="0" applyNumberFormat="1" applyFont="1" applyFill="1" applyBorder="1" applyAlignment="1">
      <alignment/>
    </xf>
    <xf numFmtId="6" fontId="27" fillId="0" borderId="0" xfId="0" applyNumberFormat="1" applyFont="1" applyFill="1" applyBorder="1" applyAlignment="1">
      <alignment/>
    </xf>
    <xf numFmtId="43" fontId="27" fillId="0" borderId="13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39" fontId="27" fillId="0" borderId="0" xfId="55" applyFont="1" applyFill="1" applyBorder="1" applyAlignment="1" applyProtection="1">
      <alignment horizontal="left"/>
      <protection locked="0"/>
    </xf>
    <xf numFmtId="6" fontId="27" fillId="0" borderId="16" xfId="0" applyNumberFormat="1" applyFont="1" applyFill="1" applyBorder="1" applyAlignment="1">
      <alignment/>
    </xf>
    <xf numFmtId="6" fontId="27" fillId="0" borderId="17" xfId="0" applyNumberFormat="1" applyFon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6" fontId="24" fillId="0" borderId="18" xfId="0" applyNumberFormat="1" applyFont="1" applyFill="1" applyBorder="1" applyAlignment="1">
      <alignment/>
    </xf>
    <xf numFmtId="43" fontId="27" fillId="0" borderId="0" xfId="42" applyFont="1" applyFill="1" applyBorder="1" applyAlignment="1">
      <alignment/>
    </xf>
    <xf numFmtId="43" fontId="27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cexp98" xfId="55"/>
    <cellStyle name="Normal_fguExp9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71"/>
  <sheetViews>
    <sheetView tabSelected="1" zoomScaleSheetLayoutView="85" zoomScalePageLayoutView="0" workbookViewId="0" topLeftCell="A1">
      <pane xSplit="2" ySplit="7" topLeftCell="C8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7" sqref="F27"/>
    </sheetView>
  </sheetViews>
  <sheetFormatPr defaultColWidth="9.140625" defaultRowHeight="12.75"/>
  <cols>
    <col min="1" max="1" width="16.8515625" style="22" bestFit="1" customWidth="1"/>
    <col min="2" max="2" width="2.8515625" style="2" customWidth="1"/>
    <col min="3" max="3" width="14.28125" style="2" customWidth="1"/>
    <col min="4" max="4" width="14.28125" style="3" customWidth="1"/>
    <col min="5" max="5" width="14.8515625" style="3" bestFit="1" customWidth="1"/>
    <col min="6" max="6" width="16.28125" style="3" bestFit="1" customWidth="1"/>
    <col min="7" max="7" width="22.7109375" style="3" bestFit="1" customWidth="1"/>
    <col min="8" max="8" width="2.8515625" style="3" customWidth="1"/>
    <col min="9" max="10" width="19.8515625" style="3" bestFit="1" customWidth="1"/>
    <col min="11" max="11" width="15.140625" style="3" bestFit="1" customWidth="1"/>
    <col min="12" max="16384" width="9.140625" style="3" customWidth="1"/>
  </cols>
  <sheetData>
    <row r="1" spans="1:4" ht="13.5">
      <c r="A1" s="1" t="s">
        <v>119</v>
      </c>
      <c r="D1" s="1"/>
    </row>
    <row r="2" ht="14.25" thickBot="1">
      <c r="A2" s="1"/>
    </row>
    <row r="3" spans="1:11" ht="13.5">
      <c r="A3" s="4"/>
      <c r="C3" s="5" t="s">
        <v>114</v>
      </c>
      <c r="D3" s="5" t="s">
        <v>92</v>
      </c>
      <c r="E3" s="6"/>
      <c r="F3" s="7" t="s">
        <v>105</v>
      </c>
      <c r="G3" s="8" t="s">
        <v>93</v>
      </c>
      <c r="H3" s="9"/>
      <c r="I3" s="10" t="s">
        <v>118</v>
      </c>
      <c r="J3" s="10" t="s">
        <v>114</v>
      </c>
      <c r="K3" s="10"/>
    </row>
    <row r="4" spans="1:11" ht="13.5">
      <c r="A4" s="11"/>
      <c r="C4" s="12" t="s">
        <v>102</v>
      </c>
      <c r="D4" s="13" t="s">
        <v>102</v>
      </c>
      <c r="E4" s="13" t="s">
        <v>94</v>
      </c>
      <c r="F4" s="14" t="s">
        <v>106</v>
      </c>
      <c r="G4" s="13" t="s">
        <v>95</v>
      </c>
      <c r="H4" s="9"/>
      <c r="I4" s="13" t="s">
        <v>101</v>
      </c>
      <c r="J4" s="13" t="s">
        <v>101</v>
      </c>
      <c r="K4" s="15"/>
    </row>
    <row r="5" spans="1:11" ht="13.5">
      <c r="A5" s="16"/>
      <c r="C5" s="12" t="s">
        <v>103</v>
      </c>
      <c r="D5" s="13" t="s">
        <v>103</v>
      </c>
      <c r="E5" s="13" t="s">
        <v>96</v>
      </c>
      <c r="F5" s="14" t="s">
        <v>107</v>
      </c>
      <c r="G5" s="13" t="s">
        <v>98</v>
      </c>
      <c r="H5" s="9"/>
      <c r="I5" s="15" t="s">
        <v>97</v>
      </c>
      <c r="J5" s="15" t="s">
        <v>97</v>
      </c>
      <c r="K5" s="15"/>
    </row>
    <row r="6" spans="1:11" ht="14.25" thickBot="1">
      <c r="A6" s="17" t="s">
        <v>0</v>
      </c>
      <c r="C6" s="18" t="s">
        <v>104</v>
      </c>
      <c r="D6" s="19" t="s">
        <v>104</v>
      </c>
      <c r="E6" s="19" t="s">
        <v>104</v>
      </c>
      <c r="F6" s="20" t="s">
        <v>108</v>
      </c>
      <c r="G6" s="19" t="s">
        <v>109</v>
      </c>
      <c r="H6" s="9"/>
      <c r="I6" s="21" t="s">
        <v>99</v>
      </c>
      <c r="J6" s="21" t="s">
        <v>99</v>
      </c>
      <c r="K6" s="21" t="s">
        <v>100</v>
      </c>
    </row>
    <row r="7" ht="14.25" thickBot="1">
      <c r="I7" s="23" t="s">
        <v>113</v>
      </c>
    </row>
    <row r="8" spans="1:11" ht="13.5">
      <c r="A8" s="24" t="s">
        <v>1</v>
      </c>
      <c r="C8" s="25">
        <f>'FC EXPEND SUMMARY'!D7</f>
        <v>17318649.15</v>
      </c>
      <c r="D8" s="26">
        <v>18880213.72</v>
      </c>
      <c r="E8" s="26">
        <f>C8-D8</f>
        <v>-1561564.5700000003</v>
      </c>
      <c r="F8" s="27">
        <f>ROUND(E8/0.4,0)</f>
        <v>-3903911</v>
      </c>
      <c r="G8" s="28">
        <v>0.55</v>
      </c>
      <c r="H8" s="29"/>
      <c r="I8" s="30">
        <f>ROUND(F8*G8,0)</f>
        <v>-2147151</v>
      </c>
      <c r="J8" s="31">
        <v>-2586</v>
      </c>
      <c r="K8" s="31">
        <f>I8-J8</f>
        <v>-2144565</v>
      </c>
    </row>
    <row r="9" spans="1:11" ht="13.5">
      <c r="A9" s="24" t="s">
        <v>2</v>
      </c>
      <c r="C9" s="32">
        <f>'FC EXPEND SUMMARY'!D8</f>
        <v>1430.0800000000002</v>
      </c>
      <c r="D9" s="33">
        <v>1638.6100000000004</v>
      </c>
      <c r="E9" s="33">
        <f aca="true" t="shared" si="0" ref="E9:E65">C9-D9</f>
        <v>-208.5300000000002</v>
      </c>
      <c r="F9" s="34">
        <f aca="true" t="shared" si="1" ref="F9:F65">ROUND(E9/0.4,0)</f>
        <v>-521</v>
      </c>
      <c r="G9" s="35">
        <v>0.55</v>
      </c>
      <c r="H9" s="29"/>
      <c r="I9" s="36">
        <f aca="true" t="shared" si="2" ref="I9:I65">ROUND(F9*G9,0)</f>
        <v>-287</v>
      </c>
      <c r="J9" s="37">
        <v>-3540</v>
      </c>
      <c r="K9" s="37">
        <f aca="true" t="shared" si="3" ref="K9:K65">I9-J9</f>
        <v>3253</v>
      </c>
    </row>
    <row r="10" spans="1:11" ht="13.5">
      <c r="A10" s="24" t="s">
        <v>3</v>
      </c>
      <c r="C10" s="32">
        <f>'FC EXPEND SUMMARY'!D9</f>
        <v>366095.66</v>
      </c>
      <c r="D10" s="33">
        <v>334851.58</v>
      </c>
      <c r="E10" s="33">
        <f t="shared" si="0"/>
        <v>31244.079999999958</v>
      </c>
      <c r="F10" s="34">
        <f t="shared" si="1"/>
        <v>78110</v>
      </c>
      <c r="G10" s="35">
        <v>0.55</v>
      </c>
      <c r="H10" s="29"/>
      <c r="I10" s="36">
        <f t="shared" si="2"/>
        <v>42961</v>
      </c>
      <c r="J10" s="37">
        <v>117826</v>
      </c>
      <c r="K10" s="37">
        <f t="shared" si="3"/>
        <v>-74865</v>
      </c>
    </row>
    <row r="11" spans="1:11" ht="13.5">
      <c r="A11" s="24" t="s">
        <v>4</v>
      </c>
      <c r="C11" s="32">
        <f>'FC EXPEND SUMMARY'!D10</f>
        <v>3843607.47</v>
      </c>
      <c r="D11" s="33">
        <v>4349607.94</v>
      </c>
      <c r="E11" s="33">
        <f t="shared" si="0"/>
        <v>-506000.4700000002</v>
      </c>
      <c r="F11" s="34">
        <f t="shared" si="1"/>
        <v>-1265001</v>
      </c>
      <c r="G11" s="35">
        <v>0.55</v>
      </c>
      <c r="H11" s="29"/>
      <c r="I11" s="36">
        <f t="shared" si="2"/>
        <v>-695751</v>
      </c>
      <c r="J11" s="37">
        <v>372249</v>
      </c>
      <c r="K11" s="37">
        <f t="shared" si="3"/>
        <v>-1068000</v>
      </c>
    </row>
    <row r="12" spans="1:11" ht="13.5">
      <c r="A12" s="24" t="s">
        <v>5</v>
      </c>
      <c r="C12" s="32">
        <f>'FC EXPEND SUMMARY'!D11</f>
        <v>409402.93</v>
      </c>
      <c r="D12" s="33">
        <v>376029.89</v>
      </c>
      <c r="E12" s="33">
        <f t="shared" si="0"/>
        <v>33373.03999999998</v>
      </c>
      <c r="F12" s="34">
        <f t="shared" si="1"/>
        <v>83433</v>
      </c>
      <c r="G12" s="35">
        <v>0.55</v>
      </c>
      <c r="H12" s="29"/>
      <c r="I12" s="36">
        <f t="shared" si="2"/>
        <v>45888</v>
      </c>
      <c r="J12" s="37">
        <v>-97376</v>
      </c>
      <c r="K12" s="37">
        <f t="shared" si="3"/>
        <v>143264</v>
      </c>
    </row>
    <row r="13" spans="1:11" ht="13.5">
      <c r="A13" s="24" t="s">
        <v>6</v>
      </c>
      <c r="C13" s="32">
        <f>'FC EXPEND SUMMARY'!D12</f>
        <v>461055.79</v>
      </c>
      <c r="D13" s="33">
        <v>393677.84</v>
      </c>
      <c r="E13" s="33">
        <f t="shared" si="0"/>
        <v>67377.94999999995</v>
      </c>
      <c r="F13" s="34">
        <f t="shared" si="1"/>
        <v>168445</v>
      </c>
      <c r="G13" s="35">
        <v>0.55</v>
      </c>
      <c r="H13" s="29"/>
      <c r="I13" s="36">
        <f t="shared" si="2"/>
        <v>92645</v>
      </c>
      <c r="J13" s="37">
        <v>-53961</v>
      </c>
      <c r="K13" s="37">
        <f t="shared" si="3"/>
        <v>146606</v>
      </c>
    </row>
    <row r="14" spans="1:11" ht="13.5">
      <c r="A14" s="24" t="s">
        <v>7</v>
      </c>
      <c r="C14" s="32">
        <f>'FC EXPEND SUMMARY'!D13</f>
        <v>8736092.89</v>
      </c>
      <c r="D14" s="33">
        <v>10461380.09</v>
      </c>
      <c r="E14" s="33">
        <f t="shared" si="0"/>
        <v>-1725287.1999999993</v>
      </c>
      <c r="F14" s="34">
        <f t="shared" si="1"/>
        <v>-4313218</v>
      </c>
      <c r="G14" s="35">
        <v>0.55</v>
      </c>
      <c r="H14" s="29"/>
      <c r="I14" s="36">
        <f t="shared" si="2"/>
        <v>-2372270</v>
      </c>
      <c r="J14" s="37">
        <v>-965058</v>
      </c>
      <c r="K14" s="37">
        <f t="shared" si="3"/>
        <v>-1407212</v>
      </c>
    </row>
    <row r="15" spans="1:11" ht="13.5">
      <c r="A15" s="24" t="s">
        <v>8</v>
      </c>
      <c r="C15" s="32">
        <f>'FC EXPEND SUMMARY'!D14</f>
        <v>587240</v>
      </c>
      <c r="D15" s="33">
        <v>641040.16</v>
      </c>
      <c r="E15" s="33">
        <f t="shared" si="0"/>
        <v>-53800.16000000003</v>
      </c>
      <c r="F15" s="34">
        <f t="shared" si="1"/>
        <v>-134500</v>
      </c>
      <c r="G15" s="35">
        <v>0.55</v>
      </c>
      <c r="H15" s="29"/>
      <c r="I15" s="36">
        <f t="shared" si="2"/>
        <v>-73975</v>
      </c>
      <c r="J15" s="37">
        <v>211114</v>
      </c>
      <c r="K15" s="37">
        <f t="shared" si="3"/>
        <v>-285089</v>
      </c>
    </row>
    <row r="16" spans="1:11" ht="13.5">
      <c r="A16" s="24" t="s">
        <v>9</v>
      </c>
      <c r="C16" s="32">
        <f>'FC EXPEND SUMMARY'!D15</f>
        <v>1864682</v>
      </c>
      <c r="D16" s="33">
        <v>1712638.89</v>
      </c>
      <c r="E16" s="33">
        <f t="shared" si="0"/>
        <v>152043.1100000001</v>
      </c>
      <c r="F16" s="34">
        <f t="shared" si="1"/>
        <v>380108</v>
      </c>
      <c r="G16" s="35">
        <v>0.55</v>
      </c>
      <c r="H16" s="29"/>
      <c r="I16" s="36">
        <f t="shared" si="2"/>
        <v>209059</v>
      </c>
      <c r="J16" s="37">
        <v>218513</v>
      </c>
      <c r="K16" s="37">
        <f t="shared" si="3"/>
        <v>-9454</v>
      </c>
    </row>
    <row r="17" spans="1:11" ht="13.5">
      <c r="A17" s="24" t="s">
        <v>10</v>
      </c>
      <c r="C17" s="32">
        <f>'FC EXPEND SUMMARY'!D16</f>
        <v>13322663.85</v>
      </c>
      <c r="D17" s="33">
        <v>12946990.74</v>
      </c>
      <c r="E17" s="33">
        <f t="shared" si="0"/>
        <v>375673.1099999994</v>
      </c>
      <c r="F17" s="34">
        <f t="shared" si="1"/>
        <v>939183</v>
      </c>
      <c r="G17" s="35">
        <v>0.55</v>
      </c>
      <c r="H17" s="29"/>
      <c r="I17" s="36">
        <f t="shared" si="2"/>
        <v>516551</v>
      </c>
      <c r="J17" s="37">
        <v>2240609</v>
      </c>
      <c r="K17" s="37">
        <f t="shared" si="3"/>
        <v>-1724058</v>
      </c>
    </row>
    <row r="18" spans="1:11" ht="13.5">
      <c r="A18" s="24" t="s">
        <v>11</v>
      </c>
      <c r="C18" s="32">
        <f>'FC EXPEND SUMMARY'!D17</f>
        <v>343589.3</v>
      </c>
      <c r="D18" s="33">
        <v>318828.72</v>
      </c>
      <c r="E18" s="33">
        <f t="shared" si="0"/>
        <v>24760.580000000016</v>
      </c>
      <c r="F18" s="34">
        <f t="shared" si="1"/>
        <v>61901</v>
      </c>
      <c r="G18" s="35">
        <v>0.55</v>
      </c>
      <c r="H18" s="29"/>
      <c r="I18" s="36">
        <f t="shared" si="2"/>
        <v>34046</v>
      </c>
      <c r="J18" s="37">
        <v>-153674</v>
      </c>
      <c r="K18" s="37">
        <f t="shared" si="3"/>
        <v>187720</v>
      </c>
    </row>
    <row r="19" spans="1:11" ht="13.5">
      <c r="A19" s="24" t="s">
        <v>12</v>
      </c>
      <c r="C19" s="32">
        <f>'FC EXPEND SUMMARY'!D18</f>
        <v>1615156.47</v>
      </c>
      <c r="D19" s="33">
        <v>1648641.36</v>
      </c>
      <c r="E19" s="33">
        <f t="shared" si="0"/>
        <v>-33484.89000000013</v>
      </c>
      <c r="F19" s="34">
        <f t="shared" si="1"/>
        <v>-83712</v>
      </c>
      <c r="G19" s="35">
        <v>0.55</v>
      </c>
      <c r="H19" s="29"/>
      <c r="I19" s="36">
        <f t="shared" si="2"/>
        <v>-46042</v>
      </c>
      <c r="J19" s="37">
        <v>-484742</v>
      </c>
      <c r="K19" s="37">
        <f t="shared" si="3"/>
        <v>438700</v>
      </c>
    </row>
    <row r="20" spans="1:11" ht="13.5">
      <c r="A20" s="24" t="s">
        <v>13</v>
      </c>
      <c r="C20" s="32">
        <f>'FC EXPEND SUMMARY'!D19</f>
        <v>2204242.38</v>
      </c>
      <c r="D20" s="33">
        <v>1753463.4</v>
      </c>
      <c r="E20" s="33">
        <f t="shared" si="0"/>
        <v>450778.98</v>
      </c>
      <c r="F20" s="34">
        <f t="shared" si="1"/>
        <v>1126947</v>
      </c>
      <c r="G20" s="35">
        <v>0.55</v>
      </c>
      <c r="H20" s="29"/>
      <c r="I20" s="36">
        <f t="shared" si="2"/>
        <v>619821</v>
      </c>
      <c r="J20" s="37">
        <v>-98597</v>
      </c>
      <c r="K20" s="37">
        <f t="shared" si="3"/>
        <v>718418</v>
      </c>
    </row>
    <row r="21" spans="1:11" ht="13.5">
      <c r="A21" s="24" t="s">
        <v>14</v>
      </c>
      <c r="C21" s="32">
        <f>'FC EXPEND SUMMARY'!D20</f>
        <v>181492.71</v>
      </c>
      <c r="D21" s="33">
        <v>175687.24</v>
      </c>
      <c r="E21" s="33">
        <f t="shared" si="0"/>
        <v>5805.470000000001</v>
      </c>
      <c r="F21" s="34">
        <f t="shared" si="1"/>
        <v>14514</v>
      </c>
      <c r="G21" s="35">
        <v>0.55</v>
      </c>
      <c r="H21" s="29"/>
      <c r="I21" s="36">
        <f t="shared" si="2"/>
        <v>7983</v>
      </c>
      <c r="J21" s="37">
        <v>218</v>
      </c>
      <c r="K21" s="37">
        <f t="shared" si="3"/>
        <v>7765</v>
      </c>
    </row>
    <row r="22" spans="1:11" ht="13.5">
      <c r="A22" s="24" t="s">
        <v>15</v>
      </c>
      <c r="C22" s="32">
        <f>'FC EXPEND SUMMARY'!D21</f>
        <v>12655332.89</v>
      </c>
      <c r="D22" s="33">
        <v>13242364.3</v>
      </c>
      <c r="E22" s="33">
        <f t="shared" si="0"/>
        <v>-587031.4100000001</v>
      </c>
      <c r="F22" s="34">
        <f t="shared" si="1"/>
        <v>-1467579</v>
      </c>
      <c r="G22" s="35">
        <v>0.55</v>
      </c>
      <c r="H22" s="29"/>
      <c r="I22" s="36">
        <f t="shared" si="2"/>
        <v>-807168</v>
      </c>
      <c r="J22" s="37">
        <v>806775</v>
      </c>
      <c r="K22" s="37">
        <f t="shared" si="3"/>
        <v>-1613943</v>
      </c>
    </row>
    <row r="23" spans="1:11" ht="13.5">
      <c r="A23" s="24" t="s">
        <v>16</v>
      </c>
      <c r="C23" s="32">
        <f>'FC EXPEND SUMMARY'!D22</f>
        <v>1711260.71</v>
      </c>
      <c r="D23" s="33">
        <v>1742610.58</v>
      </c>
      <c r="E23" s="33">
        <f t="shared" si="0"/>
        <v>-31349.87000000011</v>
      </c>
      <c r="F23" s="34">
        <f t="shared" si="1"/>
        <v>-78375</v>
      </c>
      <c r="G23" s="35">
        <v>0.55</v>
      </c>
      <c r="H23" s="29"/>
      <c r="I23" s="36">
        <f t="shared" si="2"/>
        <v>-43106</v>
      </c>
      <c r="J23" s="37">
        <v>417364</v>
      </c>
      <c r="K23" s="37">
        <f t="shared" si="3"/>
        <v>-460470</v>
      </c>
    </row>
    <row r="24" spans="1:11" ht="13.5">
      <c r="A24" s="24" t="s">
        <v>17</v>
      </c>
      <c r="C24" s="32">
        <f>'FC EXPEND SUMMARY'!D23</f>
        <v>1275545.37</v>
      </c>
      <c r="D24" s="33">
        <v>1226142.1</v>
      </c>
      <c r="E24" s="33">
        <f t="shared" si="0"/>
        <v>49403.27000000002</v>
      </c>
      <c r="F24" s="34">
        <f t="shared" si="1"/>
        <v>123508</v>
      </c>
      <c r="G24" s="35">
        <v>0.55</v>
      </c>
      <c r="H24" s="29"/>
      <c r="I24" s="36">
        <f t="shared" si="2"/>
        <v>67929</v>
      </c>
      <c r="J24" s="37">
        <v>-33493</v>
      </c>
      <c r="K24" s="37">
        <f t="shared" si="3"/>
        <v>101422</v>
      </c>
    </row>
    <row r="25" spans="1:11" ht="13.5">
      <c r="A25" s="24" t="s">
        <v>18</v>
      </c>
      <c r="C25" s="32">
        <f>'FC EXPEND SUMMARY'!D24</f>
        <v>632510.67</v>
      </c>
      <c r="D25" s="33">
        <v>638176.82</v>
      </c>
      <c r="E25" s="33">
        <f t="shared" si="0"/>
        <v>-5666.149999999907</v>
      </c>
      <c r="F25" s="34">
        <f t="shared" si="1"/>
        <v>-14165</v>
      </c>
      <c r="G25" s="35">
        <v>0.55</v>
      </c>
      <c r="H25" s="29"/>
      <c r="I25" s="36">
        <f t="shared" si="2"/>
        <v>-7791</v>
      </c>
      <c r="J25" s="37">
        <v>-142751</v>
      </c>
      <c r="K25" s="37">
        <f t="shared" si="3"/>
        <v>134960</v>
      </c>
    </row>
    <row r="26" spans="1:11" ht="13.5">
      <c r="A26" s="24" t="s">
        <v>19</v>
      </c>
      <c r="C26" s="32">
        <f>'FC EXPEND SUMMARY'!D25</f>
        <v>138042273.63</v>
      </c>
      <c r="D26" s="33">
        <v>154170899.54</v>
      </c>
      <c r="E26" s="33">
        <f t="shared" si="0"/>
        <v>-16128625.909999996</v>
      </c>
      <c r="F26" s="34">
        <f t="shared" si="1"/>
        <v>-40321565</v>
      </c>
      <c r="G26" s="35">
        <v>0.55</v>
      </c>
      <c r="H26" s="29"/>
      <c r="I26" s="36">
        <f t="shared" si="2"/>
        <v>-22176861</v>
      </c>
      <c r="J26" s="37">
        <v>2570783</v>
      </c>
      <c r="K26" s="37">
        <f t="shared" si="3"/>
        <v>-24747644</v>
      </c>
    </row>
    <row r="27" spans="1:11" ht="13.5">
      <c r="A27" s="24" t="s">
        <v>20</v>
      </c>
      <c r="C27" s="32">
        <f>'FC EXPEND SUMMARY'!D26</f>
        <v>1330161.87</v>
      </c>
      <c r="D27" s="33">
        <v>1604057.5</v>
      </c>
      <c r="E27" s="33">
        <f t="shared" si="0"/>
        <v>-273895.6299999999</v>
      </c>
      <c r="F27" s="34">
        <f t="shared" si="1"/>
        <v>-684739</v>
      </c>
      <c r="G27" s="35">
        <v>0.55</v>
      </c>
      <c r="H27" s="29"/>
      <c r="I27" s="36">
        <f t="shared" si="2"/>
        <v>-376606</v>
      </c>
      <c r="J27" s="37">
        <v>-237493</v>
      </c>
      <c r="K27" s="37">
        <f t="shared" si="3"/>
        <v>-139113</v>
      </c>
    </row>
    <row r="28" spans="1:11" ht="13.5">
      <c r="A28" s="24" t="s">
        <v>21</v>
      </c>
      <c r="C28" s="32">
        <f>'FC EXPEND SUMMARY'!D27</f>
        <v>1435548.66</v>
      </c>
      <c r="D28" s="33">
        <v>1328481.62</v>
      </c>
      <c r="E28" s="33">
        <f t="shared" si="0"/>
        <v>107067.0399999998</v>
      </c>
      <c r="F28" s="34">
        <f t="shared" si="1"/>
        <v>267668</v>
      </c>
      <c r="G28" s="35">
        <v>0.55</v>
      </c>
      <c r="H28" s="29"/>
      <c r="I28" s="36">
        <f t="shared" si="2"/>
        <v>147217</v>
      </c>
      <c r="J28" s="37">
        <v>-335413</v>
      </c>
      <c r="K28" s="37">
        <f t="shared" si="3"/>
        <v>482630</v>
      </c>
    </row>
    <row r="29" spans="1:11" ht="13.5">
      <c r="A29" s="24" t="s">
        <v>22</v>
      </c>
      <c r="C29" s="32">
        <f>'FC EXPEND SUMMARY'!D28</f>
        <v>176905.97</v>
      </c>
      <c r="D29" s="33">
        <v>282771.27</v>
      </c>
      <c r="E29" s="33">
        <f t="shared" si="0"/>
        <v>-105865.30000000002</v>
      </c>
      <c r="F29" s="34">
        <f t="shared" si="1"/>
        <v>-264663</v>
      </c>
      <c r="G29" s="35">
        <v>0.55</v>
      </c>
      <c r="H29" s="29"/>
      <c r="I29" s="36">
        <f t="shared" si="2"/>
        <v>-145565</v>
      </c>
      <c r="J29" s="37">
        <v>67410</v>
      </c>
      <c r="K29" s="37">
        <f t="shared" si="3"/>
        <v>-212975</v>
      </c>
    </row>
    <row r="30" spans="1:11" ht="13.5">
      <c r="A30" s="24" t="s">
        <v>23</v>
      </c>
      <c r="C30" s="32">
        <f>'FC EXPEND SUMMARY'!D29</f>
        <v>2424001.22</v>
      </c>
      <c r="D30" s="33">
        <v>2363839.33</v>
      </c>
      <c r="E30" s="33">
        <f t="shared" si="0"/>
        <v>60161.89000000013</v>
      </c>
      <c r="F30" s="34">
        <f t="shared" si="1"/>
        <v>150405</v>
      </c>
      <c r="G30" s="35">
        <v>0.55</v>
      </c>
      <c r="H30" s="29"/>
      <c r="I30" s="36">
        <f t="shared" si="2"/>
        <v>82723</v>
      </c>
      <c r="J30" s="37">
        <v>75860</v>
      </c>
      <c r="K30" s="37">
        <f t="shared" si="3"/>
        <v>6863</v>
      </c>
    </row>
    <row r="31" spans="1:11" ht="13.5">
      <c r="A31" s="24" t="s">
        <v>24</v>
      </c>
      <c r="C31" s="32">
        <f>'FC EXPEND SUMMARY'!D30</f>
        <v>4034673.34</v>
      </c>
      <c r="D31" s="33">
        <v>3647936.95</v>
      </c>
      <c r="E31" s="33">
        <f t="shared" si="0"/>
        <v>386736.38999999966</v>
      </c>
      <c r="F31" s="34">
        <f t="shared" si="1"/>
        <v>966841</v>
      </c>
      <c r="G31" s="35">
        <v>0.55</v>
      </c>
      <c r="H31" s="29"/>
      <c r="I31" s="36">
        <f t="shared" si="2"/>
        <v>531763</v>
      </c>
      <c r="J31" s="37">
        <v>5669</v>
      </c>
      <c r="K31" s="37">
        <f t="shared" si="3"/>
        <v>526094</v>
      </c>
    </row>
    <row r="32" spans="1:11" ht="13.5">
      <c r="A32" s="24" t="s">
        <v>25</v>
      </c>
      <c r="C32" s="32">
        <f>'FC EXPEND SUMMARY'!D31</f>
        <v>172551.05</v>
      </c>
      <c r="D32" s="33">
        <v>77366.83</v>
      </c>
      <c r="E32" s="33">
        <f t="shared" si="0"/>
        <v>95184.21999999999</v>
      </c>
      <c r="F32" s="34">
        <f t="shared" si="1"/>
        <v>237961</v>
      </c>
      <c r="G32" s="35">
        <v>0.55</v>
      </c>
      <c r="H32" s="29"/>
      <c r="I32" s="36">
        <f t="shared" si="2"/>
        <v>130879</v>
      </c>
      <c r="J32" s="37">
        <v>-76978</v>
      </c>
      <c r="K32" s="37">
        <f t="shared" si="3"/>
        <v>207857</v>
      </c>
    </row>
    <row r="33" spans="1:11" ht="13.5">
      <c r="A33" s="24" t="s">
        <v>26</v>
      </c>
      <c r="C33" s="32">
        <f>'FC EXPEND SUMMARY'!D32</f>
        <v>129982.05</v>
      </c>
      <c r="D33" s="33">
        <v>62189.34</v>
      </c>
      <c r="E33" s="33">
        <f t="shared" si="0"/>
        <v>67792.71</v>
      </c>
      <c r="F33" s="34">
        <f t="shared" si="1"/>
        <v>169482</v>
      </c>
      <c r="G33" s="35">
        <v>0.55</v>
      </c>
      <c r="H33" s="29"/>
      <c r="I33" s="36">
        <f t="shared" si="2"/>
        <v>93215</v>
      </c>
      <c r="J33" s="37">
        <v>-62220</v>
      </c>
      <c r="K33" s="37">
        <f t="shared" si="3"/>
        <v>155435</v>
      </c>
    </row>
    <row r="34" spans="1:11" ht="13.5">
      <c r="A34" s="24" t="s">
        <v>27</v>
      </c>
      <c r="C34" s="32">
        <f>'FC EXPEND SUMMARY'!D33</f>
        <v>3866640.32</v>
      </c>
      <c r="D34" s="33">
        <v>3619076.83</v>
      </c>
      <c r="E34" s="33">
        <f t="shared" si="0"/>
        <v>247563.48999999976</v>
      </c>
      <c r="F34" s="34">
        <f t="shared" si="1"/>
        <v>618909</v>
      </c>
      <c r="G34" s="35">
        <v>0.55</v>
      </c>
      <c r="H34" s="29"/>
      <c r="I34" s="36">
        <f t="shared" si="2"/>
        <v>340400</v>
      </c>
      <c r="J34" s="37">
        <v>648776</v>
      </c>
      <c r="K34" s="37">
        <f t="shared" si="3"/>
        <v>-308376</v>
      </c>
    </row>
    <row r="35" spans="1:11" ht="13.5">
      <c r="A35" s="24" t="s">
        <v>28</v>
      </c>
      <c r="C35" s="32">
        <f>'FC EXPEND SUMMARY'!D34</f>
        <v>1227068.12</v>
      </c>
      <c r="D35" s="33">
        <v>1303319.6</v>
      </c>
      <c r="E35" s="33">
        <f t="shared" si="0"/>
        <v>-76251.47999999998</v>
      </c>
      <c r="F35" s="34">
        <f t="shared" si="1"/>
        <v>-190629</v>
      </c>
      <c r="G35" s="35">
        <v>0.55</v>
      </c>
      <c r="H35" s="29"/>
      <c r="I35" s="36">
        <f t="shared" si="2"/>
        <v>-104846</v>
      </c>
      <c r="J35" s="37">
        <v>271214</v>
      </c>
      <c r="K35" s="37">
        <f t="shared" si="3"/>
        <v>-376060</v>
      </c>
    </row>
    <row r="36" spans="1:11" ht="13.5">
      <c r="A36" s="24" t="s">
        <v>29</v>
      </c>
      <c r="C36" s="32">
        <f>'FC EXPEND SUMMARY'!D35</f>
        <v>335593.75</v>
      </c>
      <c r="D36" s="33">
        <v>352990.67</v>
      </c>
      <c r="E36" s="33">
        <f t="shared" si="0"/>
        <v>-17396.919999999984</v>
      </c>
      <c r="F36" s="34">
        <f t="shared" si="1"/>
        <v>-43492</v>
      </c>
      <c r="G36" s="35">
        <v>0.55</v>
      </c>
      <c r="H36" s="29"/>
      <c r="I36" s="36">
        <f t="shared" si="2"/>
        <v>-23921</v>
      </c>
      <c r="J36" s="37">
        <v>-191113</v>
      </c>
      <c r="K36" s="37">
        <f t="shared" si="3"/>
        <v>167192</v>
      </c>
    </row>
    <row r="37" spans="1:11" ht="13.5">
      <c r="A37" s="24" t="s">
        <v>30</v>
      </c>
      <c r="C37" s="32">
        <f>'FC EXPEND SUMMARY'!D36</f>
        <v>22673591.73</v>
      </c>
      <c r="D37" s="33">
        <v>21524791.33</v>
      </c>
      <c r="E37" s="33">
        <f t="shared" si="0"/>
        <v>1148800.4000000022</v>
      </c>
      <c r="F37" s="34">
        <f t="shared" si="1"/>
        <v>2872001</v>
      </c>
      <c r="G37" s="35">
        <v>0.55</v>
      </c>
      <c r="H37" s="29"/>
      <c r="I37" s="36">
        <f t="shared" si="2"/>
        <v>1579601</v>
      </c>
      <c r="J37" s="37">
        <v>2841584</v>
      </c>
      <c r="K37" s="37">
        <f t="shared" si="3"/>
        <v>-1261983</v>
      </c>
    </row>
    <row r="38" spans="1:11" ht="13.5">
      <c r="A38" s="24" t="s">
        <v>31</v>
      </c>
      <c r="C38" s="32">
        <f>'FC EXPEND SUMMARY'!D37</f>
        <v>3475851.81</v>
      </c>
      <c r="D38" s="33">
        <v>3344316.85</v>
      </c>
      <c r="E38" s="33">
        <f t="shared" si="0"/>
        <v>131534.95999999996</v>
      </c>
      <c r="F38" s="34">
        <f t="shared" si="1"/>
        <v>328837</v>
      </c>
      <c r="G38" s="35">
        <v>0.55</v>
      </c>
      <c r="H38" s="29"/>
      <c r="I38" s="36">
        <f t="shared" si="2"/>
        <v>180860</v>
      </c>
      <c r="J38" s="37">
        <v>-190759</v>
      </c>
      <c r="K38" s="37">
        <f t="shared" si="3"/>
        <v>371619</v>
      </c>
    </row>
    <row r="39" spans="1:11" ht="13.5">
      <c r="A39" s="24" t="s">
        <v>32</v>
      </c>
      <c r="C39" s="32">
        <f>'FC EXPEND SUMMARY'!D38</f>
        <v>491968.73</v>
      </c>
      <c r="D39" s="33">
        <v>592707.7</v>
      </c>
      <c r="E39" s="33">
        <f t="shared" si="0"/>
        <v>-100738.96999999997</v>
      </c>
      <c r="F39" s="34">
        <f t="shared" si="1"/>
        <v>-251847</v>
      </c>
      <c r="G39" s="35">
        <v>0.55</v>
      </c>
      <c r="H39" s="29"/>
      <c r="I39" s="36">
        <f t="shared" si="2"/>
        <v>-138516</v>
      </c>
      <c r="J39" s="37">
        <v>-45674</v>
      </c>
      <c r="K39" s="37">
        <f t="shared" si="3"/>
        <v>-92842</v>
      </c>
    </row>
    <row r="40" spans="1:11" ht="13.5">
      <c r="A40" s="24" t="s">
        <v>33</v>
      </c>
      <c r="C40" s="32">
        <f>'FC EXPEND SUMMARY'!D39</f>
        <v>26908893.82</v>
      </c>
      <c r="D40" s="33">
        <v>33378141.61</v>
      </c>
      <c r="E40" s="33">
        <f t="shared" si="0"/>
        <v>-6469247.789999999</v>
      </c>
      <c r="F40" s="34">
        <f t="shared" si="1"/>
        <v>-16173119</v>
      </c>
      <c r="G40" s="35">
        <v>0.55</v>
      </c>
      <c r="H40" s="29"/>
      <c r="I40" s="36">
        <f t="shared" si="2"/>
        <v>-8895215</v>
      </c>
      <c r="J40" s="37">
        <v>-812805</v>
      </c>
      <c r="K40" s="37">
        <f t="shared" si="3"/>
        <v>-8082410</v>
      </c>
    </row>
    <row r="41" spans="1:11" ht="13.5">
      <c r="A41" s="24" t="s">
        <v>34</v>
      </c>
      <c r="C41" s="32">
        <f>'FC EXPEND SUMMARY'!D40</f>
        <v>25992081.98</v>
      </c>
      <c r="D41" s="33">
        <v>26690054.08</v>
      </c>
      <c r="E41" s="33">
        <f t="shared" si="0"/>
        <v>-697972.0999999978</v>
      </c>
      <c r="F41" s="34">
        <f t="shared" si="1"/>
        <v>-1744930</v>
      </c>
      <c r="G41" s="35">
        <v>0.55</v>
      </c>
      <c r="H41" s="29"/>
      <c r="I41" s="36">
        <f t="shared" si="2"/>
        <v>-959712</v>
      </c>
      <c r="J41" s="37">
        <v>-2210824</v>
      </c>
      <c r="K41" s="37">
        <f t="shared" si="3"/>
        <v>1251112</v>
      </c>
    </row>
    <row r="42" spans="1:11" ht="13.5">
      <c r="A42" s="24" t="s">
        <v>35</v>
      </c>
      <c r="C42" s="32">
        <f>'FC EXPEND SUMMARY'!D41</f>
        <v>632296.23</v>
      </c>
      <c r="D42" s="33">
        <v>586344.62</v>
      </c>
      <c r="E42" s="33">
        <f t="shared" si="0"/>
        <v>45951.609999999986</v>
      </c>
      <c r="F42" s="34">
        <f t="shared" si="1"/>
        <v>114879</v>
      </c>
      <c r="G42" s="35">
        <v>0.55</v>
      </c>
      <c r="H42" s="29"/>
      <c r="I42" s="36">
        <f t="shared" si="2"/>
        <v>63183</v>
      </c>
      <c r="J42" s="37">
        <v>125523</v>
      </c>
      <c r="K42" s="37">
        <f t="shared" si="3"/>
        <v>-62340</v>
      </c>
    </row>
    <row r="43" spans="1:11" ht="13.5">
      <c r="A43" s="24" t="s">
        <v>36</v>
      </c>
      <c r="C43" s="32">
        <f>'FC EXPEND SUMMARY'!D42</f>
        <v>26381363.57</v>
      </c>
      <c r="D43" s="33">
        <v>28498959.97</v>
      </c>
      <c r="E43" s="33">
        <f t="shared" si="0"/>
        <v>-2117596.3999999985</v>
      </c>
      <c r="F43" s="34">
        <f t="shared" si="1"/>
        <v>-5293991</v>
      </c>
      <c r="G43" s="35">
        <v>0.55</v>
      </c>
      <c r="H43" s="29"/>
      <c r="I43" s="36">
        <f t="shared" si="2"/>
        <v>-2911695</v>
      </c>
      <c r="J43" s="37">
        <v>4403696</v>
      </c>
      <c r="K43" s="37">
        <f t="shared" si="3"/>
        <v>-7315391</v>
      </c>
    </row>
    <row r="44" spans="1:11" ht="13.5">
      <c r="A44" s="24" t="s">
        <v>37</v>
      </c>
      <c r="C44" s="32">
        <f>'FC EXPEND SUMMARY'!D43</f>
        <v>27770572.95</v>
      </c>
      <c r="D44" s="33">
        <v>27728080.34</v>
      </c>
      <c r="E44" s="33">
        <f t="shared" si="0"/>
        <v>42492.609999999404</v>
      </c>
      <c r="F44" s="34">
        <f t="shared" si="1"/>
        <v>106232</v>
      </c>
      <c r="G44" s="35">
        <v>0.55</v>
      </c>
      <c r="H44" s="29"/>
      <c r="I44" s="36">
        <f t="shared" si="2"/>
        <v>58428</v>
      </c>
      <c r="J44" s="37">
        <v>373085</v>
      </c>
      <c r="K44" s="37">
        <f t="shared" si="3"/>
        <v>-314657</v>
      </c>
    </row>
    <row r="45" spans="1:11" ht="13.5">
      <c r="A45" s="24" t="s">
        <v>38</v>
      </c>
      <c r="C45" s="32">
        <f>'FC EXPEND SUMMARY'!D44</f>
        <v>9296730.7</v>
      </c>
      <c r="D45" s="33">
        <v>9750261.71</v>
      </c>
      <c r="E45" s="33">
        <f t="shared" si="0"/>
        <v>-453531.01000000164</v>
      </c>
      <c r="F45" s="34">
        <f t="shared" si="1"/>
        <v>-1133828</v>
      </c>
      <c r="G45" s="35">
        <v>0.55</v>
      </c>
      <c r="H45" s="29"/>
      <c r="I45" s="36">
        <f t="shared" si="2"/>
        <v>-623605</v>
      </c>
      <c r="J45" s="37">
        <v>-274129</v>
      </c>
      <c r="K45" s="37">
        <f t="shared" si="3"/>
        <v>-349476</v>
      </c>
    </row>
    <row r="46" spans="1:11" ht="13.5">
      <c r="A46" s="24" t="s">
        <v>39</v>
      </c>
      <c r="C46" s="32">
        <f>'FC EXPEND SUMMARY'!D45</f>
        <v>9755054.63</v>
      </c>
      <c r="D46" s="33">
        <v>9977999.71</v>
      </c>
      <c r="E46" s="33">
        <f t="shared" si="0"/>
        <v>-222945.08000000007</v>
      </c>
      <c r="F46" s="34">
        <f t="shared" si="1"/>
        <v>-557363</v>
      </c>
      <c r="G46" s="35">
        <v>0.55</v>
      </c>
      <c r="H46" s="29"/>
      <c r="I46" s="36">
        <f t="shared" si="2"/>
        <v>-306550</v>
      </c>
      <c r="J46" s="37">
        <v>-667459</v>
      </c>
      <c r="K46" s="37">
        <f t="shared" si="3"/>
        <v>360909</v>
      </c>
    </row>
    <row r="47" spans="1:11" ht="13.5">
      <c r="A47" s="24" t="s">
        <v>40</v>
      </c>
      <c r="C47" s="32">
        <f>'FC EXPEND SUMMARY'!D46</f>
        <v>3010779.98</v>
      </c>
      <c r="D47" s="33">
        <v>2956080.02</v>
      </c>
      <c r="E47" s="33">
        <f t="shared" si="0"/>
        <v>54699.95999999996</v>
      </c>
      <c r="F47" s="34">
        <f t="shared" si="1"/>
        <v>136750</v>
      </c>
      <c r="G47" s="35">
        <v>0.55</v>
      </c>
      <c r="H47" s="29"/>
      <c r="I47" s="36">
        <f t="shared" si="2"/>
        <v>75213</v>
      </c>
      <c r="J47" s="37">
        <v>389140</v>
      </c>
      <c r="K47" s="37">
        <f t="shared" si="3"/>
        <v>-313927</v>
      </c>
    </row>
    <row r="48" spans="1:11" ht="13.5">
      <c r="A48" s="24" t="s">
        <v>41</v>
      </c>
      <c r="C48" s="32">
        <f>'FC EXPEND SUMMARY'!D47</f>
        <v>3755731.37</v>
      </c>
      <c r="D48" s="33">
        <v>4363388.15</v>
      </c>
      <c r="E48" s="33">
        <f t="shared" si="0"/>
        <v>-607656.7800000003</v>
      </c>
      <c r="F48" s="34">
        <f t="shared" si="1"/>
        <v>-1519142</v>
      </c>
      <c r="G48" s="35">
        <v>0.55</v>
      </c>
      <c r="H48" s="29"/>
      <c r="I48" s="36">
        <f t="shared" si="2"/>
        <v>-835528</v>
      </c>
      <c r="J48" s="37">
        <v>341728</v>
      </c>
      <c r="K48" s="37">
        <f t="shared" si="3"/>
        <v>-1177256</v>
      </c>
    </row>
    <row r="49" spans="1:11" ht="13.5">
      <c r="A49" s="24" t="s">
        <v>42</v>
      </c>
      <c r="C49" s="32">
        <f>'FC EXPEND SUMMARY'!D48</f>
        <v>4022374.41</v>
      </c>
      <c r="D49" s="33">
        <v>3709468.3</v>
      </c>
      <c r="E49" s="33">
        <f t="shared" si="0"/>
        <v>312906.11000000034</v>
      </c>
      <c r="F49" s="34">
        <f t="shared" si="1"/>
        <v>782265</v>
      </c>
      <c r="G49" s="35">
        <v>0.55</v>
      </c>
      <c r="H49" s="29"/>
      <c r="I49" s="36">
        <f t="shared" si="2"/>
        <v>430246</v>
      </c>
      <c r="J49" s="37">
        <v>383404</v>
      </c>
      <c r="K49" s="37">
        <f t="shared" si="3"/>
        <v>46842</v>
      </c>
    </row>
    <row r="50" spans="1:11" ht="13.5">
      <c r="A50" s="24" t="s">
        <v>43</v>
      </c>
      <c r="C50" s="32">
        <f>'FC EXPEND SUMMARY'!D49</f>
        <v>15876079.52</v>
      </c>
      <c r="D50" s="33">
        <v>15280533.01</v>
      </c>
      <c r="E50" s="33">
        <f t="shared" si="0"/>
        <v>595546.5099999998</v>
      </c>
      <c r="F50" s="34">
        <f t="shared" si="1"/>
        <v>1488866</v>
      </c>
      <c r="G50" s="35">
        <v>0.55</v>
      </c>
      <c r="H50" s="29"/>
      <c r="I50" s="36">
        <f t="shared" si="2"/>
        <v>818876</v>
      </c>
      <c r="J50" s="37">
        <v>-1124071</v>
      </c>
      <c r="K50" s="37">
        <f t="shared" si="3"/>
        <v>1942947</v>
      </c>
    </row>
    <row r="51" spans="1:11" ht="13.5">
      <c r="A51" s="24" t="s">
        <v>44</v>
      </c>
      <c r="C51" s="32">
        <f>'FC EXPEND SUMMARY'!D50</f>
        <v>1640574.7</v>
      </c>
      <c r="D51" s="33">
        <v>1778923.51</v>
      </c>
      <c r="E51" s="33">
        <f t="shared" si="0"/>
        <v>-138348.81000000006</v>
      </c>
      <c r="F51" s="34">
        <f t="shared" si="1"/>
        <v>-345872</v>
      </c>
      <c r="G51" s="35">
        <v>0.55</v>
      </c>
      <c r="H51" s="29"/>
      <c r="I51" s="36">
        <f t="shared" si="2"/>
        <v>-190230</v>
      </c>
      <c r="J51" s="37">
        <v>-396277</v>
      </c>
      <c r="K51" s="37">
        <f t="shared" si="3"/>
        <v>206047</v>
      </c>
    </row>
    <row r="52" spans="1:11" ht="13.5">
      <c r="A52" s="24" t="s">
        <v>45</v>
      </c>
      <c r="C52" s="32">
        <f>'FC EXPEND SUMMARY'!D51</f>
        <v>2930149.82</v>
      </c>
      <c r="D52" s="33">
        <v>2788794.1</v>
      </c>
      <c r="E52" s="33">
        <f t="shared" si="0"/>
        <v>141355.71999999974</v>
      </c>
      <c r="F52" s="34">
        <f t="shared" si="1"/>
        <v>353389</v>
      </c>
      <c r="G52" s="35">
        <v>0.55</v>
      </c>
      <c r="H52" s="29"/>
      <c r="I52" s="36">
        <f t="shared" si="2"/>
        <v>194364</v>
      </c>
      <c r="J52" s="37">
        <v>359296</v>
      </c>
      <c r="K52" s="37">
        <f t="shared" si="3"/>
        <v>-164932</v>
      </c>
    </row>
    <row r="53" spans="1:11" ht="13.5">
      <c r="A53" s="24" t="s">
        <v>46</v>
      </c>
      <c r="C53" s="32">
        <f>'FC EXPEND SUMMARY'!D52</f>
        <v>58050</v>
      </c>
      <c r="D53" s="33">
        <v>110974.53</v>
      </c>
      <c r="E53" s="33">
        <f t="shared" si="0"/>
        <v>-52924.53</v>
      </c>
      <c r="F53" s="34">
        <f t="shared" si="1"/>
        <v>-132311</v>
      </c>
      <c r="G53" s="35">
        <v>0.55</v>
      </c>
      <c r="H53" s="29"/>
      <c r="I53" s="36">
        <f t="shared" si="2"/>
        <v>-72771</v>
      </c>
      <c r="J53" s="37">
        <v>28764</v>
      </c>
      <c r="K53" s="37">
        <f t="shared" si="3"/>
        <v>-101535</v>
      </c>
    </row>
    <row r="54" spans="1:11" ht="13.5">
      <c r="A54" s="24" t="s">
        <v>47</v>
      </c>
      <c r="C54" s="32">
        <f>'FC EXPEND SUMMARY'!D53</f>
        <v>964810.31</v>
      </c>
      <c r="D54" s="33">
        <v>1048865.38</v>
      </c>
      <c r="E54" s="33">
        <f t="shared" si="0"/>
        <v>-84055.06999999983</v>
      </c>
      <c r="F54" s="34">
        <f t="shared" si="1"/>
        <v>-210138</v>
      </c>
      <c r="G54" s="35">
        <v>0.55</v>
      </c>
      <c r="H54" s="29"/>
      <c r="I54" s="36">
        <f t="shared" si="2"/>
        <v>-115576</v>
      </c>
      <c r="J54" s="37">
        <v>-157701</v>
      </c>
      <c r="K54" s="37">
        <f t="shared" si="3"/>
        <v>42125</v>
      </c>
    </row>
    <row r="55" spans="1:11" ht="13.5">
      <c r="A55" s="24" t="s">
        <v>48</v>
      </c>
      <c r="C55" s="32">
        <f>'FC EXPEND SUMMARY'!D54</f>
        <v>2425480.81</v>
      </c>
      <c r="D55" s="33">
        <v>3039798.75</v>
      </c>
      <c r="E55" s="33">
        <f t="shared" si="0"/>
        <v>-614317.94</v>
      </c>
      <c r="F55" s="34">
        <f t="shared" si="1"/>
        <v>-1535795</v>
      </c>
      <c r="G55" s="35">
        <v>0.55</v>
      </c>
      <c r="H55" s="29"/>
      <c r="I55" s="36">
        <f t="shared" si="2"/>
        <v>-844687</v>
      </c>
      <c r="J55" s="37">
        <v>25137</v>
      </c>
      <c r="K55" s="37">
        <f t="shared" si="3"/>
        <v>-869824</v>
      </c>
    </row>
    <row r="56" spans="1:11" ht="13.5">
      <c r="A56" s="24" t="s">
        <v>49</v>
      </c>
      <c r="C56" s="32">
        <f>'FC EXPEND SUMMARY'!D55</f>
        <v>5807013.51</v>
      </c>
      <c r="D56" s="33">
        <v>4874355.2</v>
      </c>
      <c r="E56" s="33">
        <f t="shared" si="0"/>
        <v>932658.3099999996</v>
      </c>
      <c r="F56" s="34">
        <f t="shared" si="1"/>
        <v>2331646</v>
      </c>
      <c r="G56" s="35">
        <v>0.55</v>
      </c>
      <c r="H56" s="29"/>
      <c r="I56" s="36">
        <f t="shared" si="2"/>
        <v>1282405</v>
      </c>
      <c r="J56" s="37">
        <v>59879</v>
      </c>
      <c r="K56" s="37">
        <f t="shared" si="3"/>
        <v>1222526</v>
      </c>
    </row>
    <row r="57" spans="1:11" ht="13.5">
      <c r="A57" s="24" t="s">
        <v>64</v>
      </c>
      <c r="C57" s="32">
        <f>'FC EXPEND SUMMARY'!D56</f>
        <v>3112636.84</v>
      </c>
      <c r="D57" s="33">
        <v>3046285.05</v>
      </c>
      <c r="E57" s="33">
        <f t="shared" si="0"/>
        <v>66351.79000000004</v>
      </c>
      <c r="F57" s="34">
        <f t="shared" si="1"/>
        <v>165879</v>
      </c>
      <c r="G57" s="35">
        <v>0.55</v>
      </c>
      <c r="H57" s="29"/>
      <c r="I57" s="36">
        <f t="shared" si="2"/>
        <v>91233</v>
      </c>
      <c r="J57" s="37">
        <v>188159</v>
      </c>
      <c r="K57" s="37">
        <f t="shared" si="3"/>
        <v>-96926</v>
      </c>
    </row>
    <row r="58" spans="1:11" ht="13.5">
      <c r="A58" s="24" t="s">
        <v>51</v>
      </c>
      <c r="C58" s="32">
        <f>'FC EXPEND SUMMARY'!D57</f>
        <v>763348.88</v>
      </c>
      <c r="D58" s="33">
        <v>925429.0599999999</v>
      </c>
      <c r="E58" s="33">
        <f t="shared" si="0"/>
        <v>-162080.17999999993</v>
      </c>
      <c r="F58" s="34">
        <f t="shared" si="1"/>
        <v>-405200</v>
      </c>
      <c r="G58" s="35">
        <v>0.55</v>
      </c>
      <c r="H58" s="29"/>
      <c r="I58" s="36">
        <f t="shared" si="2"/>
        <v>-222860</v>
      </c>
      <c r="J58" s="37">
        <v>-59220</v>
      </c>
      <c r="K58" s="37">
        <f t="shared" si="3"/>
        <v>-163640</v>
      </c>
    </row>
    <row r="59" spans="1:11" ht="13.5">
      <c r="A59" s="24" t="s">
        <v>52</v>
      </c>
      <c r="C59" s="32">
        <f>'FC EXPEND SUMMARY'!D58</f>
        <v>1199855.27</v>
      </c>
      <c r="D59" s="33">
        <v>1251795.49</v>
      </c>
      <c r="E59" s="33">
        <f t="shared" si="0"/>
        <v>-51940.21999999997</v>
      </c>
      <c r="F59" s="34">
        <f t="shared" si="1"/>
        <v>-129851</v>
      </c>
      <c r="G59" s="35">
        <v>0.55</v>
      </c>
      <c r="H59" s="29"/>
      <c r="I59" s="36">
        <f t="shared" si="2"/>
        <v>-71418</v>
      </c>
      <c r="J59" s="37">
        <v>-132772</v>
      </c>
      <c r="K59" s="37">
        <f t="shared" si="3"/>
        <v>61354</v>
      </c>
    </row>
    <row r="60" spans="1:11" ht="13.5">
      <c r="A60" s="24" t="s">
        <v>53</v>
      </c>
      <c r="C60" s="32">
        <f>'FC EXPEND SUMMARY'!D59</f>
        <v>274565.6</v>
      </c>
      <c r="D60" s="33">
        <v>279496.43</v>
      </c>
      <c r="E60" s="33">
        <f t="shared" si="0"/>
        <v>-4930.830000000016</v>
      </c>
      <c r="F60" s="34">
        <f t="shared" si="1"/>
        <v>-12327</v>
      </c>
      <c r="G60" s="35">
        <v>0.55</v>
      </c>
      <c r="H60" s="29"/>
      <c r="I60" s="36">
        <f t="shared" si="2"/>
        <v>-6780</v>
      </c>
      <c r="J60" s="37">
        <v>140633</v>
      </c>
      <c r="K60" s="37">
        <f t="shared" si="3"/>
        <v>-147413</v>
      </c>
    </row>
    <row r="61" spans="1:11" ht="13.5">
      <c r="A61" s="24" t="s">
        <v>54</v>
      </c>
      <c r="C61" s="32">
        <f>'FC EXPEND SUMMARY'!D60</f>
        <v>4582279.57</v>
      </c>
      <c r="D61" s="33">
        <v>4709288.41</v>
      </c>
      <c r="E61" s="33">
        <f t="shared" si="0"/>
        <v>-127008.83999999985</v>
      </c>
      <c r="F61" s="34">
        <f t="shared" si="1"/>
        <v>-317522</v>
      </c>
      <c r="G61" s="35">
        <v>0.55</v>
      </c>
      <c r="H61" s="29"/>
      <c r="I61" s="36">
        <f t="shared" si="2"/>
        <v>-174637</v>
      </c>
      <c r="J61" s="37">
        <v>-608418</v>
      </c>
      <c r="K61" s="37">
        <f t="shared" si="3"/>
        <v>433781</v>
      </c>
    </row>
    <row r="62" spans="1:11" ht="13.5">
      <c r="A62" s="24" t="s">
        <v>55</v>
      </c>
      <c r="C62" s="32">
        <f>'FC EXPEND SUMMARY'!D61</f>
        <v>465286.96</v>
      </c>
      <c r="D62" s="33">
        <v>434195.97</v>
      </c>
      <c r="E62" s="33">
        <f t="shared" si="0"/>
        <v>31090.99000000005</v>
      </c>
      <c r="F62" s="34">
        <f t="shared" si="1"/>
        <v>77727</v>
      </c>
      <c r="G62" s="35">
        <v>0.55</v>
      </c>
      <c r="H62" s="29"/>
      <c r="I62" s="36">
        <f t="shared" si="2"/>
        <v>42750</v>
      </c>
      <c r="J62" s="37">
        <v>-551542</v>
      </c>
      <c r="K62" s="37">
        <f t="shared" si="3"/>
        <v>594292</v>
      </c>
    </row>
    <row r="63" spans="1:11" ht="13.5">
      <c r="A63" s="24" t="s">
        <v>56</v>
      </c>
      <c r="C63" s="32">
        <f>'FC EXPEND SUMMARY'!D62</f>
        <v>5876653</v>
      </c>
      <c r="D63" s="33">
        <v>6035531.98</v>
      </c>
      <c r="E63" s="33">
        <f t="shared" si="0"/>
        <v>-158878.98000000045</v>
      </c>
      <c r="F63" s="34">
        <f t="shared" si="1"/>
        <v>-397197</v>
      </c>
      <c r="G63" s="35">
        <v>0.55</v>
      </c>
      <c r="H63" s="29"/>
      <c r="I63" s="36">
        <f t="shared" si="2"/>
        <v>-218458</v>
      </c>
      <c r="J63" s="37">
        <v>828477</v>
      </c>
      <c r="K63" s="37">
        <f t="shared" si="3"/>
        <v>-1046935</v>
      </c>
    </row>
    <row r="64" spans="1:11" ht="13.5">
      <c r="A64" s="24" t="s">
        <v>57</v>
      </c>
      <c r="C64" s="32">
        <f>'FC EXPEND SUMMARY'!D63</f>
        <v>2715978.11</v>
      </c>
      <c r="D64" s="33">
        <v>2499384.69</v>
      </c>
      <c r="E64" s="33">
        <f t="shared" si="0"/>
        <v>216593.41999999993</v>
      </c>
      <c r="F64" s="34">
        <f t="shared" si="1"/>
        <v>541484</v>
      </c>
      <c r="G64" s="35">
        <v>0.55</v>
      </c>
      <c r="H64" s="29"/>
      <c r="I64" s="36">
        <f t="shared" si="2"/>
        <v>297816</v>
      </c>
      <c r="J64" s="37">
        <v>-440367</v>
      </c>
      <c r="K64" s="37">
        <f t="shared" si="3"/>
        <v>738183</v>
      </c>
    </row>
    <row r="65" spans="1:11" ht="13.5">
      <c r="A65" s="24" t="s">
        <v>58</v>
      </c>
      <c r="C65" s="32">
        <f>'FC EXPEND SUMMARY'!D64</f>
        <v>1162536.09</v>
      </c>
      <c r="D65" s="33">
        <v>1261440.61</v>
      </c>
      <c r="E65" s="33">
        <f t="shared" si="0"/>
        <v>-98904.52000000002</v>
      </c>
      <c r="F65" s="34">
        <f t="shared" si="1"/>
        <v>-247261</v>
      </c>
      <c r="G65" s="35">
        <v>0.55</v>
      </c>
      <c r="H65" s="29"/>
      <c r="I65" s="36">
        <f t="shared" si="2"/>
        <v>-135994</v>
      </c>
      <c r="J65" s="37">
        <v>-85446</v>
      </c>
      <c r="K65" s="37">
        <f t="shared" si="3"/>
        <v>-50548</v>
      </c>
    </row>
    <row r="66" spans="1:11" ht="13.5">
      <c r="A66" s="24"/>
      <c r="C66" s="38"/>
      <c r="D66" s="39"/>
      <c r="E66" s="39"/>
      <c r="F66" s="39"/>
      <c r="G66" s="40"/>
      <c r="I66" s="41"/>
      <c r="J66" s="40"/>
      <c r="K66" s="40"/>
    </row>
    <row r="67" spans="1:11" ht="14.25" thickBot="1">
      <c r="A67" s="17" t="s">
        <v>59</v>
      </c>
      <c r="C67" s="42">
        <f>SUM(C8:C66)</f>
        <v>434728041.1999999</v>
      </c>
      <c r="D67" s="43">
        <f>SUM(D8:D66)</f>
        <v>462122600.02</v>
      </c>
      <c r="E67" s="44">
        <f>SUM(E8:E66)</f>
        <v>-27394558.819999997</v>
      </c>
      <c r="F67" s="44">
        <f>SUM(F8:F66)</f>
        <v>-68486394</v>
      </c>
      <c r="G67" s="45"/>
      <c r="I67" s="46">
        <f>SUM(I8:I66)</f>
        <v>-37667517</v>
      </c>
      <c r="J67" s="47">
        <v>167470</v>
      </c>
      <c r="K67" s="47">
        <f>SUM(K8:K66)</f>
        <v>-45483943</v>
      </c>
    </row>
    <row r="71" ht="13.5">
      <c r="E71" s="39"/>
    </row>
  </sheetData>
  <sheetProtection/>
  <printOptions horizontalCentered="1"/>
  <pageMargins left="0" right="0" top="0.5" bottom="0.35" header="0.25" footer="0"/>
  <pageSetup horizontalDpi="600" verticalDpi="600" orientation="landscape" scale="65" r:id="rId1"/>
  <headerFooter alignWithMargins="0">
    <oddHeader xml:space="preserve">&amp;R </oddHeader>
    <oddFooter>&amp;L&amp;Z&amp;F&amp;A&amp;R&amp;D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69"/>
  <sheetViews>
    <sheetView zoomScaleSheetLayoutView="85" zoomScalePageLayoutView="0" workbookViewId="0" topLeftCell="A1">
      <pane xSplit="2" ySplit="6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V21" sqref="V21"/>
    </sheetView>
  </sheetViews>
  <sheetFormatPr defaultColWidth="9.140625" defaultRowHeight="12.75"/>
  <cols>
    <col min="1" max="1" width="16.8515625" style="97" bestFit="1" customWidth="1"/>
    <col min="2" max="2" width="2.8515625" style="97" customWidth="1"/>
    <col min="3" max="3" width="12.8515625" style="49" customWidth="1"/>
    <col min="4" max="4" width="18.421875" style="49" bestFit="1" customWidth="1"/>
    <col min="5" max="5" width="18.00390625" style="49" bestFit="1" customWidth="1"/>
    <col min="6" max="6" width="18.8515625" style="97" bestFit="1" customWidth="1"/>
    <col min="7" max="7" width="3.140625" style="97" customWidth="1"/>
    <col min="8" max="8" width="17.140625" style="97" bestFit="1" customWidth="1"/>
    <col min="9" max="9" width="13.140625" style="97" bestFit="1" customWidth="1"/>
    <col min="10" max="10" width="2.421875" style="196" customWidth="1"/>
    <col min="11" max="11" width="9.28125" style="49" bestFit="1" customWidth="1"/>
    <col min="12" max="12" width="15.28125" style="49" bestFit="1" customWidth="1"/>
    <col min="13" max="13" width="11.8515625" style="49" bestFit="1" customWidth="1"/>
    <col min="14" max="14" width="11.8515625" style="97" bestFit="1" customWidth="1"/>
    <col min="15" max="15" width="2.421875" style="97" customWidth="1"/>
    <col min="16" max="16" width="9.00390625" style="49" bestFit="1" customWidth="1"/>
    <col min="17" max="18" width="14.8515625" style="49" bestFit="1" customWidth="1"/>
    <col min="19" max="19" width="14.8515625" style="97" bestFit="1" customWidth="1"/>
    <col min="20" max="20" width="2.7109375" style="97" customWidth="1"/>
    <col min="21" max="21" width="9.421875" style="49" bestFit="1" customWidth="1"/>
    <col min="22" max="23" width="14.8515625" style="49" bestFit="1" customWidth="1"/>
    <col min="24" max="24" width="12.421875" style="49" bestFit="1" customWidth="1"/>
    <col min="25" max="25" width="2.7109375" style="49" customWidth="1"/>
    <col min="26" max="28" width="12.421875" style="49" bestFit="1" customWidth="1"/>
    <col min="29" max="29" width="14.00390625" style="97" bestFit="1" customWidth="1"/>
    <col min="30" max="36" width="9.140625" style="53" customWidth="1"/>
    <col min="37" max="16384" width="9.140625" style="97" customWidth="1"/>
  </cols>
  <sheetData>
    <row r="1" spans="1:25" ht="16.5">
      <c r="A1" s="193" t="s">
        <v>117</v>
      </c>
      <c r="D1" s="194"/>
      <c r="E1" s="194"/>
      <c r="F1" s="195"/>
      <c r="H1" s="195"/>
      <c r="T1" s="195"/>
      <c r="Y1" s="194"/>
    </row>
    <row r="2" spans="1:25" ht="14.25" thickBot="1">
      <c r="A2" s="99"/>
      <c r="C2" s="194" t="s">
        <v>112</v>
      </c>
      <c r="D2" s="194"/>
      <c r="E2" s="194"/>
      <c r="F2" s="195"/>
      <c r="H2" s="195"/>
      <c r="T2" s="195"/>
      <c r="Y2" s="194"/>
    </row>
    <row r="3" spans="2:29" ht="13.5">
      <c r="B3" s="99"/>
      <c r="C3" s="197" t="s">
        <v>116</v>
      </c>
      <c r="D3" s="198"/>
      <c r="E3" s="198"/>
      <c r="F3" s="199"/>
      <c r="H3" s="200" t="s">
        <v>92</v>
      </c>
      <c r="I3" s="201"/>
      <c r="J3" s="202"/>
      <c r="K3" s="203" t="s">
        <v>114</v>
      </c>
      <c r="L3" s="204"/>
      <c r="M3" s="204"/>
      <c r="N3" s="205"/>
      <c r="O3" s="206"/>
      <c r="P3" s="203" t="s">
        <v>114</v>
      </c>
      <c r="Q3" s="204"/>
      <c r="R3" s="204"/>
      <c r="S3" s="205"/>
      <c r="T3" s="206"/>
      <c r="U3" s="207" t="s">
        <v>114</v>
      </c>
      <c r="V3" s="208"/>
      <c r="W3" s="208"/>
      <c r="X3" s="209"/>
      <c r="Y3" s="206"/>
      <c r="Z3" s="203" t="s">
        <v>114</v>
      </c>
      <c r="AA3" s="204"/>
      <c r="AB3" s="204"/>
      <c r="AC3" s="205"/>
    </row>
    <row r="4" spans="2:29" ht="13.5">
      <c r="B4" s="99"/>
      <c r="C4" s="210" t="s">
        <v>75</v>
      </c>
      <c r="D4" s="211"/>
      <c r="E4" s="211"/>
      <c r="F4" s="212"/>
      <c r="H4" s="213" t="s">
        <v>90</v>
      </c>
      <c r="I4" s="213" t="s">
        <v>88</v>
      </c>
      <c r="J4" s="202"/>
      <c r="K4" s="210" t="s">
        <v>68</v>
      </c>
      <c r="L4" s="211"/>
      <c r="M4" s="211"/>
      <c r="N4" s="212"/>
      <c r="O4" s="206"/>
      <c r="P4" s="210" t="s">
        <v>72</v>
      </c>
      <c r="Q4" s="211"/>
      <c r="R4" s="211"/>
      <c r="S4" s="212"/>
      <c r="T4" s="66"/>
      <c r="U4" s="214" t="s">
        <v>73</v>
      </c>
      <c r="V4" s="215"/>
      <c r="W4" s="215"/>
      <c r="X4" s="216"/>
      <c r="Y4" s="66"/>
      <c r="Z4" s="210" t="s">
        <v>74</v>
      </c>
      <c r="AA4" s="211"/>
      <c r="AB4" s="211"/>
      <c r="AC4" s="212"/>
    </row>
    <row r="5" spans="1:29" ht="14.25" thickBot="1">
      <c r="A5" s="93" t="s">
        <v>0</v>
      </c>
      <c r="B5" s="99"/>
      <c r="C5" s="217" t="s">
        <v>69</v>
      </c>
      <c r="D5" s="218" t="s">
        <v>70</v>
      </c>
      <c r="E5" s="218" t="s">
        <v>71</v>
      </c>
      <c r="F5" s="219" t="s">
        <v>59</v>
      </c>
      <c r="H5" s="220" t="s">
        <v>91</v>
      </c>
      <c r="I5" s="221" t="s">
        <v>89</v>
      </c>
      <c r="J5" s="202"/>
      <c r="K5" s="217" t="s">
        <v>69</v>
      </c>
      <c r="L5" s="218" t="s">
        <v>70</v>
      </c>
      <c r="M5" s="218" t="s">
        <v>71</v>
      </c>
      <c r="N5" s="219" t="s">
        <v>59</v>
      </c>
      <c r="O5" s="206"/>
      <c r="P5" s="217" t="s">
        <v>69</v>
      </c>
      <c r="Q5" s="218" t="s">
        <v>70</v>
      </c>
      <c r="R5" s="218" t="s">
        <v>71</v>
      </c>
      <c r="S5" s="219" t="s">
        <v>59</v>
      </c>
      <c r="T5" s="206"/>
      <c r="U5" s="217" t="s">
        <v>69</v>
      </c>
      <c r="V5" s="218" t="s">
        <v>70</v>
      </c>
      <c r="W5" s="218" t="s">
        <v>71</v>
      </c>
      <c r="X5" s="219" t="s">
        <v>59</v>
      </c>
      <c r="Y5" s="206"/>
      <c r="Z5" s="217" t="s">
        <v>69</v>
      </c>
      <c r="AA5" s="218" t="s">
        <v>70</v>
      </c>
      <c r="AB5" s="218" t="s">
        <v>71</v>
      </c>
      <c r="AC5" s="219" t="s">
        <v>59</v>
      </c>
    </row>
    <row r="6" spans="3:29" ht="14.25" thickBot="1">
      <c r="C6" s="222"/>
      <c r="D6" s="222"/>
      <c r="E6" s="222"/>
      <c r="F6" s="223"/>
      <c r="H6" s="224"/>
      <c r="L6" s="225"/>
      <c r="M6" s="225"/>
      <c r="N6" s="224"/>
      <c r="O6" s="224"/>
      <c r="Q6" s="225"/>
      <c r="R6" s="225"/>
      <c r="S6" s="224"/>
      <c r="T6" s="224"/>
      <c r="V6" s="225"/>
      <c r="W6" s="225"/>
      <c r="X6" s="225"/>
      <c r="Y6" s="225"/>
      <c r="AA6" s="225"/>
      <c r="AB6" s="225"/>
      <c r="AC6" s="224"/>
    </row>
    <row r="7" spans="1:29" ht="13.5">
      <c r="A7" s="97" t="s">
        <v>1</v>
      </c>
      <c r="C7" s="226">
        <f>P7+U7+Z7-K7</f>
        <v>12669499</v>
      </c>
      <c r="D7" s="227">
        <f>Q7+V7+AA7-L7</f>
        <v>17318649.15</v>
      </c>
      <c r="E7" s="227">
        <f>R7+W7+AB7-M7</f>
        <v>24831173.68</v>
      </c>
      <c r="F7" s="228">
        <f>SUM(C7:E7)</f>
        <v>54819321.83</v>
      </c>
      <c r="H7" s="229">
        <v>18880213.72</v>
      </c>
      <c r="I7" s="133">
        <f aca="true" t="shared" si="0" ref="I7:I38">D7-H7</f>
        <v>-1561564.5700000003</v>
      </c>
      <c r="K7" s="230">
        <v>0</v>
      </c>
      <c r="L7" s="227">
        <f>'FED-NONFED FC Rcpmnt from DCSS'!D7</f>
        <v>280788.85</v>
      </c>
      <c r="M7" s="227">
        <f>'FED-NONFED FC Rcpmnt from DCSS'!E7</f>
        <v>421183.32</v>
      </c>
      <c r="N7" s="228">
        <f>SUM(K7:M7)</f>
        <v>701972.1699999999</v>
      </c>
      <c r="O7" s="231"/>
      <c r="P7" s="230">
        <v>0</v>
      </c>
      <c r="Q7" s="227">
        <f>ROUND('EA FC PYMTS from ACCTG'!C7,0)</f>
        <v>1070340</v>
      </c>
      <c r="R7" s="227">
        <f>ROUND('EA FC PYMTS from ACCTG'!D7,0)</f>
        <v>458716</v>
      </c>
      <c r="S7" s="228">
        <f>SUM(P7:R7)</f>
        <v>1529056</v>
      </c>
      <c r="T7" s="231"/>
      <c r="U7" s="230">
        <v>0</v>
      </c>
      <c r="V7" s="227">
        <f>ROUND('SED from ACCTG'!C7,0)</f>
        <v>2565321</v>
      </c>
      <c r="W7" s="227">
        <f>ROUND('SED from ACCTG'!D7,0)</f>
        <v>3847982</v>
      </c>
      <c r="X7" s="232">
        <f>SUM(U7:W7)</f>
        <v>6413303</v>
      </c>
      <c r="Y7" s="233"/>
      <c r="Z7" s="230">
        <f>ROUND('FC Pymt Expend from ACCTG'!C7,0)</f>
        <v>12669499</v>
      </c>
      <c r="AA7" s="227">
        <f>ROUND('FC Pymt Expend from ACCTG'!D7,0)</f>
        <v>13963777</v>
      </c>
      <c r="AB7" s="227">
        <f>ROUND('FC Pymt Expend from ACCTG'!E7,0)</f>
        <v>20945659</v>
      </c>
      <c r="AC7" s="228">
        <f>SUM(Z7:AB7)</f>
        <v>47578935</v>
      </c>
    </row>
    <row r="8" spans="1:29" ht="13.5">
      <c r="A8" s="97" t="s">
        <v>2</v>
      </c>
      <c r="C8" s="234">
        <f>P8+U8+Z8+K8</f>
        <v>0</v>
      </c>
      <c r="D8" s="233">
        <f>Q8+V8+AA8+L8</f>
        <v>1430.0800000000002</v>
      </c>
      <c r="E8" s="233">
        <f>R8+W8+AB8+M8</f>
        <v>2145.23</v>
      </c>
      <c r="F8" s="235">
        <f aca="true" t="shared" si="1" ref="F8:F64">SUM(C8:E8)</f>
        <v>3575.3100000000004</v>
      </c>
      <c r="H8" s="236">
        <v>1638.6100000000004</v>
      </c>
      <c r="I8" s="104">
        <f t="shared" si="0"/>
        <v>-208.5300000000002</v>
      </c>
      <c r="K8" s="100">
        <v>0</v>
      </c>
      <c r="L8" s="233">
        <f>'FED-NONFED FC Rcpmnt from DCSS'!D8</f>
        <v>1430.0800000000002</v>
      </c>
      <c r="M8" s="233">
        <f>'FED-NONFED FC Rcpmnt from DCSS'!E8</f>
        <v>2145.23</v>
      </c>
      <c r="N8" s="235">
        <f aca="true" t="shared" si="2" ref="N8:N64">SUM(K8:M8)</f>
        <v>3575.3100000000004</v>
      </c>
      <c r="O8" s="231"/>
      <c r="P8" s="100">
        <v>0</v>
      </c>
      <c r="Q8" s="233">
        <f>ROUND('EA FC PYMTS from ACCTG'!C8,0)</f>
        <v>0</v>
      </c>
      <c r="R8" s="233">
        <f>ROUND('EA FC PYMTS from ACCTG'!D8,0)</f>
        <v>0</v>
      </c>
      <c r="S8" s="235">
        <f aca="true" t="shared" si="3" ref="S8:S64">SUM(P8:R8)</f>
        <v>0</v>
      </c>
      <c r="T8" s="231"/>
      <c r="U8" s="100">
        <v>0</v>
      </c>
      <c r="V8" s="233">
        <f>ROUND('SED from ACCTG'!C8,0)</f>
        <v>0</v>
      </c>
      <c r="W8" s="233">
        <f>ROUND('SED from ACCTG'!D8,0)</f>
        <v>0</v>
      </c>
      <c r="X8" s="237">
        <f aca="true" t="shared" si="4" ref="X8:X64">SUM(U8:W8)</f>
        <v>0</v>
      </c>
      <c r="Y8" s="233"/>
      <c r="Z8" s="100">
        <f>ROUND('FC Pymt Expend from ACCTG'!C8,0)</f>
        <v>0</v>
      </c>
      <c r="AA8" s="233">
        <f>ROUND('FC Pymt Expend from ACCTG'!D8,0)</f>
        <v>0</v>
      </c>
      <c r="AB8" s="233">
        <f>ROUND('FC Pymt Expend from ACCTG'!E8,0)</f>
        <v>0</v>
      </c>
      <c r="AC8" s="235">
        <f aca="true" t="shared" si="5" ref="AC8:AC64">SUM(Z8:AB8)</f>
        <v>0</v>
      </c>
    </row>
    <row r="9" spans="1:29" ht="13.5">
      <c r="A9" s="97" t="s">
        <v>3</v>
      </c>
      <c r="C9" s="234">
        <f aca="true" t="shared" si="6" ref="C9:C64">P9+U9+Z9-K9</f>
        <v>155803</v>
      </c>
      <c r="D9" s="233">
        <f aca="true" t="shared" si="7" ref="D9:D64">Q9+V9+AA9-L9</f>
        <v>366095.66</v>
      </c>
      <c r="E9" s="233">
        <f aca="true" t="shared" si="8" ref="E9:E64">R9+W9+AB9-M9</f>
        <v>508464.84</v>
      </c>
      <c r="F9" s="235">
        <f t="shared" si="1"/>
        <v>1030363.5</v>
      </c>
      <c r="H9" s="236">
        <v>334851.58</v>
      </c>
      <c r="I9" s="104">
        <f t="shared" si="0"/>
        <v>31244.079999999958</v>
      </c>
      <c r="K9" s="100">
        <v>0</v>
      </c>
      <c r="L9" s="233">
        <f>'FED-NONFED FC Rcpmnt from DCSS'!D9</f>
        <v>21611.34</v>
      </c>
      <c r="M9" s="233">
        <f>'FED-NONFED FC Rcpmnt from DCSS'!E9</f>
        <v>32417.159999999996</v>
      </c>
      <c r="N9" s="235">
        <f t="shared" si="2"/>
        <v>54028.5</v>
      </c>
      <c r="O9" s="231"/>
      <c r="P9" s="100">
        <v>0</v>
      </c>
      <c r="Q9" s="233">
        <f>ROUND('EA FC PYMTS from ACCTG'!C9,0)</f>
        <v>37971</v>
      </c>
      <c r="R9" s="233">
        <f>ROUND('EA FC PYMTS from ACCTG'!D9,0)</f>
        <v>16273</v>
      </c>
      <c r="S9" s="235">
        <f t="shared" si="3"/>
        <v>54244</v>
      </c>
      <c r="T9" s="231"/>
      <c r="U9" s="100">
        <v>0</v>
      </c>
      <c r="V9" s="233">
        <f>ROUND('SED from ACCTG'!C9,0)</f>
        <v>104396</v>
      </c>
      <c r="W9" s="233">
        <f>ROUND('SED from ACCTG'!D9,0)</f>
        <v>156600</v>
      </c>
      <c r="X9" s="237">
        <f t="shared" si="4"/>
        <v>260996</v>
      </c>
      <c r="Y9" s="233"/>
      <c r="Z9" s="100">
        <f>ROUND('FC Pymt Expend from ACCTG'!C9,0)</f>
        <v>155803</v>
      </c>
      <c r="AA9" s="233">
        <f>ROUND('FC Pymt Expend from ACCTG'!D9,0)</f>
        <v>245340</v>
      </c>
      <c r="AB9" s="233">
        <f>ROUND('FC Pymt Expend from ACCTG'!E9,0)</f>
        <v>368009</v>
      </c>
      <c r="AC9" s="235">
        <f t="shared" si="5"/>
        <v>769152</v>
      </c>
    </row>
    <row r="10" spans="1:29" ht="13.5">
      <c r="A10" s="97" t="s">
        <v>4</v>
      </c>
      <c r="C10" s="234">
        <f t="shared" si="6"/>
        <v>3412998</v>
      </c>
      <c r="D10" s="233">
        <f t="shared" si="7"/>
        <v>3843607.47</v>
      </c>
      <c r="E10" s="233">
        <f t="shared" si="8"/>
        <v>5106059.03</v>
      </c>
      <c r="F10" s="235">
        <f t="shared" si="1"/>
        <v>12362664.5</v>
      </c>
      <c r="H10" s="236">
        <v>4349607.94</v>
      </c>
      <c r="I10" s="104">
        <f t="shared" si="0"/>
        <v>-506000.4700000002</v>
      </c>
      <c r="K10" s="100">
        <v>0</v>
      </c>
      <c r="L10" s="233">
        <f>'FED-NONFED FC Rcpmnt from DCSS'!D10</f>
        <v>114780.53</v>
      </c>
      <c r="M10" s="233">
        <f>'FED-NONFED FC Rcpmnt from DCSS'!E10</f>
        <v>172170.96999999997</v>
      </c>
      <c r="N10" s="235">
        <f t="shared" si="2"/>
        <v>286951.5</v>
      </c>
      <c r="O10" s="231"/>
      <c r="P10" s="100">
        <v>0</v>
      </c>
      <c r="Q10" s="233">
        <f>ROUND('EA FC PYMTS from ACCTG'!C10,0)</f>
        <v>577733</v>
      </c>
      <c r="R10" s="233">
        <f>ROUND('EA FC PYMTS from ACCTG'!D10,0)</f>
        <v>245199</v>
      </c>
      <c r="S10" s="235">
        <f t="shared" si="3"/>
        <v>822932</v>
      </c>
      <c r="T10" s="231"/>
      <c r="U10" s="100">
        <v>0</v>
      </c>
      <c r="V10" s="233">
        <f>ROUND('SED from ACCTG'!C10,0)</f>
        <v>226426</v>
      </c>
      <c r="W10" s="233">
        <f>ROUND('SED from ACCTG'!D10,0)</f>
        <v>339639</v>
      </c>
      <c r="X10" s="237">
        <f t="shared" si="4"/>
        <v>566065</v>
      </c>
      <c r="Y10" s="233"/>
      <c r="Z10" s="100">
        <f>ROUND('FC Pymt Expend from ACCTG'!C10,0)</f>
        <v>3412998</v>
      </c>
      <c r="AA10" s="233">
        <f>ROUND('FC Pymt Expend from ACCTG'!D10,0)</f>
        <v>3154229</v>
      </c>
      <c r="AB10" s="233">
        <f>ROUND('FC Pymt Expend from ACCTG'!E10,0)</f>
        <v>4693392</v>
      </c>
      <c r="AC10" s="235">
        <f t="shared" si="5"/>
        <v>11260619</v>
      </c>
    </row>
    <row r="11" spans="1:29" ht="13.5">
      <c r="A11" s="97" t="s">
        <v>5</v>
      </c>
      <c r="C11" s="234">
        <f t="shared" si="6"/>
        <v>280412</v>
      </c>
      <c r="D11" s="233">
        <f t="shared" si="7"/>
        <v>409402.93</v>
      </c>
      <c r="E11" s="233">
        <f t="shared" si="8"/>
        <v>584637.8</v>
      </c>
      <c r="F11" s="235">
        <f t="shared" si="1"/>
        <v>1274452.73</v>
      </c>
      <c r="H11" s="236">
        <v>376029.89</v>
      </c>
      <c r="I11" s="104">
        <f t="shared" si="0"/>
        <v>33373.03999999998</v>
      </c>
      <c r="K11" s="100">
        <v>0</v>
      </c>
      <c r="L11" s="233">
        <f>'FED-NONFED FC Rcpmnt from DCSS'!D11</f>
        <v>21816.07</v>
      </c>
      <c r="M11" s="233">
        <f>'FED-NONFED FC Rcpmnt from DCSS'!E11</f>
        <v>32724.200000000004</v>
      </c>
      <c r="N11" s="235">
        <f t="shared" si="2"/>
        <v>54540.270000000004</v>
      </c>
      <c r="O11" s="231"/>
      <c r="P11" s="100">
        <v>0</v>
      </c>
      <c r="Q11" s="233">
        <f>ROUND('EA FC PYMTS from ACCTG'!C11,0)</f>
        <v>19712</v>
      </c>
      <c r="R11" s="233">
        <f>ROUND('EA FC PYMTS from ACCTG'!D11,0)</f>
        <v>8359</v>
      </c>
      <c r="S11" s="235">
        <f t="shared" si="3"/>
        <v>28071</v>
      </c>
      <c r="T11" s="231"/>
      <c r="U11" s="100">
        <v>0</v>
      </c>
      <c r="V11" s="233">
        <f>ROUND('SED from ACCTG'!C11,0)</f>
        <v>0</v>
      </c>
      <c r="W11" s="233">
        <f>ROUND('SED from ACCTG'!D11,0)</f>
        <v>0</v>
      </c>
      <c r="X11" s="237">
        <f t="shared" si="4"/>
        <v>0</v>
      </c>
      <c r="Y11" s="233"/>
      <c r="Z11" s="100">
        <f>ROUND('FC Pymt Expend from ACCTG'!C11,0)</f>
        <v>280412</v>
      </c>
      <c r="AA11" s="233">
        <f>ROUND('FC Pymt Expend from ACCTG'!D11,0)</f>
        <v>411507</v>
      </c>
      <c r="AB11" s="233">
        <f>ROUND('FC Pymt Expend from ACCTG'!E11,0)</f>
        <v>609003</v>
      </c>
      <c r="AC11" s="235">
        <f t="shared" si="5"/>
        <v>1300922</v>
      </c>
    </row>
    <row r="12" spans="1:29" ht="13.5">
      <c r="A12" s="97" t="s">
        <v>6</v>
      </c>
      <c r="C12" s="234">
        <f t="shared" si="6"/>
        <v>445231</v>
      </c>
      <c r="D12" s="233">
        <f t="shared" si="7"/>
        <v>461055.79</v>
      </c>
      <c r="E12" s="233">
        <f t="shared" si="8"/>
        <v>688119.15</v>
      </c>
      <c r="F12" s="235">
        <f t="shared" si="1"/>
        <v>1594405.94</v>
      </c>
      <c r="H12" s="236">
        <v>393677.84</v>
      </c>
      <c r="I12" s="104">
        <f t="shared" si="0"/>
        <v>67377.94999999995</v>
      </c>
      <c r="K12" s="100">
        <v>0</v>
      </c>
      <c r="L12" s="233">
        <f>'FED-NONFED FC Rcpmnt from DCSS'!D12</f>
        <v>13111.21</v>
      </c>
      <c r="M12" s="233">
        <f>'FED-NONFED FC Rcpmnt from DCSS'!E12</f>
        <v>19666.850000000002</v>
      </c>
      <c r="N12" s="235">
        <f t="shared" si="2"/>
        <v>32778.06</v>
      </c>
      <c r="O12" s="231"/>
      <c r="P12" s="100">
        <v>0</v>
      </c>
      <c r="Q12" s="233">
        <f>ROUND('EA FC PYMTS from ACCTG'!C12,0)</f>
        <v>0</v>
      </c>
      <c r="R12" s="233">
        <f>ROUND('EA FC PYMTS from ACCTG'!D12,0)</f>
        <v>0</v>
      </c>
      <c r="S12" s="235">
        <f t="shared" si="3"/>
        <v>0</v>
      </c>
      <c r="T12" s="231"/>
      <c r="U12" s="100">
        <v>0</v>
      </c>
      <c r="V12" s="233">
        <f>ROUND('SED from ACCTG'!C12,0)</f>
        <v>45524</v>
      </c>
      <c r="W12" s="233">
        <f>ROUND('SED from ACCTG'!D12,0)</f>
        <v>68278</v>
      </c>
      <c r="X12" s="237">
        <f t="shared" si="4"/>
        <v>113802</v>
      </c>
      <c r="Y12" s="233"/>
      <c r="Z12" s="100">
        <f>ROUND('FC Pymt Expend from ACCTG'!C12,0)</f>
        <v>445231</v>
      </c>
      <c r="AA12" s="233">
        <f>ROUND('FC Pymt Expend from ACCTG'!D12,0)</f>
        <v>428643</v>
      </c>
      <c r="AB12" s="233">
        <f>ROUND('FC Pymt Expend from ACCTG'!E12,0)</f>
        <v>639508</v>
      </c>
      <c r="AC12" s="235">
        <f t="shared" si="5"/>
        <v>1513382</v>
      </c>
    </row>
    <row r="13" spans="1:29" ht="13.5">
      <c r="A13" s="97" t="s">
        <v>7</v>
      </c>
      <c r="C13" s="234">
        <f t="shared" si="6"/>
        <v>7573483</v>
      </c>
      <c r="D13" s="233">
        <f t="shared" si="7"/>
        <v>8736092.89</v>
      </c>
      <c r="E13" s="233">
        <f t="shared" si="8"/>
        <v>12297051.71</v>
      </c>
      <c r="F13" s="235">
        <f t="shared" si="1"/>
        <v>28606627.6</v>
      </c>
      <c r="H13" s="236">
        <v>10461380.09</v>
      </c>
      <c r="I13" s="104">
        <f t="shared" si="0"/>
        <v>-1725287.1999999993</v>
      </c>
      <c r="K13" s="100">
        <v>0</v>
      </c>
      <c r="L13" s="233">
        <f>'FED-NONFED FC Rcpmnt from DCSS'!D13</f>
        <v>239090.11000000002</v>
      </c>
      <c r="M13" s="233">
        <f>'FED-NONFED FC Rcpmnt from DCSS'!E13</f>
        <v>358635.29</v>
      </c>
      <c r="N13" s="235">
        <f t="shared" si="2"/>
        <v>597725.4</v>
      </c>
      <c r="O13" s="231"/>
      <c r="P13" s="100">
        <v>0</v>
      </c>
      <c r="Q13" s="233">
        <f>ROUND('EA FC PYMTS from ACCTG'!C13,0)</f>
        <v>648505</v>
      </c>
      <c r="R13" s="233">
        <f>ROUND('EA FC PYMTS from ACCTG'!D13,0)</f>
        <v>274717</v>
      </c>
      <c r="S13" s="235">
        <f t="shared" si="3"/>
        <v>923222</v>
      </c>
      <c r="T13" s="231"/>
      <c r="U13" s="100">
        <v>0</v>
      </c>
      <c r="V13" s="233">
        <f>ROUND('SED from ACCTG'!C13,0)</f>
        <v>1258369</v>
      </c>
      <c r="W13" s="233">
        <f>ROUND('SED from ACCTG'!D13,0)</f>
        <v>1887552</v>
      </c>
      <c r="X13" s="237">
        <f t="shared" si="4"/>
        <v>3145921</v>
      </c>
      <c r="Y13" s="233"/>
      <c r="Z13" s="100">
        <f>ROUND('FC Pymt Expend from ACCTG'!C13,0)</f>
        <v>7573483</v>
      </c>
      <c r="AA13" s="233">
        <f>ROUND('FC Pymt Expend from ACCTG'!D13,0)</f>
        <v>7068309</v>
      </c>
      <c r="AB13" s="233">
        <f>ROUND('FC Pymt Expend from ACCTG'!E13,0)</f>
        <v>10493418</v>
      </c>
      <c r="AC13" s="235">
        <f t="shared" si="5"/>
        <v>25135210</v>
      </c>
    </row>
    <row r="14" spans="1:29" ht="13.5">
      <c r="A14" s="97" t="s">
        <v>8</v>
      </c>
      <c r="C14" s="234">
        <f t="shared" si="6"/>
        <v>523602</v>
      </c>
      <c r="D14" s="233">
        <f t="shared" si="7"/>
        <v>587240</v>
      </c>
      <c r="E14" s="233">
        <f t="shared" si="8"/>
        <v>874548.83</v>
      </c>
      <c r="F14" s="235">
        <f t="shared" si="1"/>
        <v>1985390.83</v>
      </c>
      <c r="H14" s="236">
        <v>641040.16</v>
      </c>
      <c r="I14" s="104">
        <f t="shared" si="0"/>
        <v>-53800.16000000003</v>
      </c>
      <c r="K14" s="100">
        <v>0</v>
      </c>
      <c r="L14" s="233">
        <f>'FED-NONFED FC Rcpmnt from DCSS'!D14</f>
        <v>13327.999999999998</v>
      </c>
      <c r="M14" s="233">
        <f>'FED-NONFED FC Rcpmnt from DCSS'!E14</f>
        <v>19992.170000000002</v>
      </c>
      <c r="N14" s="235">
        <f t="shared" si="2"/>
        <v>33320.17</v>
      </c>
      <c r="O14" s="231"/>
      <c r="P14" s="100">
        <v>0</v>
      </c>
      <c r="Q14" s="233">
        <f>ROUND('EA FC PYMTS from ACCTG'!C14,0)</f>
        <v>0</v>
      </c>
      <c r="R14" s="233">
        <f>ROUND('EA FC PYMTS from ACCTG'!D14,0)</f>
        <v>0</v>
      </c>
      <c r="S14" s="235">
        <f t="shared" si="3"/>
        <v>0</v>
      </c>
      <c r="T14" s="231"/>
      <c r="U14" s="100">
        <v>0</v>
      </c>
      <c r="V14" s="233">
        <f>ROUND('SED from ACCTG'!C14,0)</f>
        <v>0</v>
      </c>
      <c r="W14" s="233">
        <f>ROUND('SED from ACCTG'!D14,0)</f>
        <v>0</v>
      </c>
      <c r="X14" s="237">
        <f t="shared" si="4"/>
        <v>0</v>
      </c>
      <c r="Y14" s="233"/>
      <c r="Z14" s="100">
        <f>ROUND('FC Pymt Expend from ACCTG'!C14,0)</f>
        <v>523602</v>
      </c>
      <c r="AA14" s="233">
        <f>ROUND('FC Pymt Expend from ACCTG'!D14,0)</f>
        <v>600568</v>
      </c>
      <c r="AB14" s="233">
        <f>ROUND('FC Pymt Expend from ACCTG'!E14,0)</f>
        <v>894541</v>
      </c>
      <c r="AC14" s="235">
        <f t="shared" si="5"/>
        <v>2018711</v>
      </c>
    </row>
    <row r="15" spans="1:29" ht="13.5">
      <c r="A15" s="97" t="s">
        <v>9</v>
      </c>
      <c r="C15" s="234">
        <f t="shared" si="6"/>
        <v>1398254</v>
      </c>
      <c r="D15" s="233">
        <f t="shared" si="7"/>
        <v>1864682</v>
      </c>
      <c r="E15" s="233">
        <f t="shared" si="8"/>
        <v>2278706.85</v>
      </c>
      <c r="F15" s="235">
        <f t="shared" si="1"/>
        <v>5541642.85</v>
      </c>
      <c r="H15" s="236">
        <v>1712638.89</v>
      </c>
      <c r="I15" s="104">
        <f t="shared" si="0"/>
        <v>152043.1100000001</v>
      </c>
      <c r="K15" s="100">
        <v>0</v>
      </c>
      <c r="L15" s="233">
        <f>'FED-NONFED FC Rcpmnt from DCSS'!D15</f>
        <v>131944</v>
      </c>
      <c r="M15" s="233">
        <f>'FED-NONFED FC Rcpmnt from DCSS'!E15</f>
        <v>197916.14999999997</v>
      </c>
      <c r="N15" s="235">
        <f t="shared" si="2"/>
        <v>329860.14999999997</v>
      </c>
      <c r="O15" s="231"/>
      <c r="P15" s="100">
        <v>0</v>
      </c>
      <c r="Q15" s="233">
        <f>ROUND('EA FC PYMTS from ACCTG'!C15,0)</f>
        <v>463732</v>
      </c>
      <c r="R15" s="233">
        <f>ROUND('EA FC PYMTS from ACCTG'!D15,0)</f>
        <v>197240</v>
      </c>
      <c r="S15" s="235">
        <f t="shared" si="3"/>
        <v>660972</v>
      </c>
      <c r="T15" s="231"/>
      <c r="U15" s="100">
        <v>0</v>
      </c>
      <c r="V15" s="233">
        <f>ROUND('SED from ACCTG'!C15,0)</f>
        <v>49442</v>
      </c>
      <c r="W15" s="233">
        <f>ROUND('SED from ACCTG'!D15,0)</f>
        <v>74165</v>
      </c>
      <c r="X15" s="237">
        <f t="shared" si="4"/>
        <v>123607</v>
      </c>
      <c r="Y15" s="233"/>
      <c r="Z15" s="100">
        <f>ROUND('FC Pymt Expend from ACCTG'!C15,0)</f>
        <v>1398254</v>
      </c>
      <c r="AA15" s="233">
        <f>ROUND('FC Pymt Expend from ACCTG'!D15,0)</f>
        <v>1483452</v>
      </c>
      <c r="AB15" s="233">
        <f>ROUND('FC Pymt Expend from ACCTG'!E15,0)</f>
        <v>2205218</v>
      </c>
      <c r="AC15" s="235">
        <f t="shared" si="5"/>
        <v>5086924</v>
      </c>
    </row>
    <row r="16" spans="1:29" ht="13.5">
      <c r="A16" s="97" t="s">
        <v>10</v>
      </c>
      <c r="C16" s="234">
        <f t="shared" si="6"/>
        <v>11739992</v>
      </c>
      <c r="D16" s="233">
        <f t="shared" si="7"/>
        <v>13322663.85</v>
      </c>
      <c r="E16" s="233">
        <f t="shared" si="8"/>
        <v>18362508.6</v>
      </c>
      <c r="F16" s="235">
        <f t="shared" si="1"/>
        <v>43425164.45</v>
      </c>
      <c r="H16" s="236">
        <v>12946990.74</v>
      </c>
      <c r="I16" s="104">
        <f t="shared" si="0"/>
        <v>375673.1099999994</v>
      </c>
      <c r="K16" s="100">
        <v>0</v>
      </c>
      <c r="L16" s="233">
        <f>'FED-NONFED FC Rcpmnt from DCSS'!D16</f>
        <v>295046.14999999997</v>
      </c>
      <c r="M16" s="233">
        <f>'FED-NONFED FC Rcpmnt from DCSS'!E16</f>
        <v>442569.3999999999</v>
      </c>
      <c r="N16" s="235">
        <f t="shared" si="2"/>
        <v>737615.5499999998</v>
      </c>
      <c r="O16" s="231"/>
      <c r="P16" s="100">
        <v>0</v>
      </c>
      <c r="Q16" s="233">
        <f>ROUND('EA FC PYMTS from ACCTG'!C16,0)</f>
        <v>1331139</v>
      </c>
      <c r="R16" s="233">
        <f>ROUND('EA FC PYMTS from ACCTG'!D16,0)</f>
        <v>564443</v>
      </c>
      <c r="S16" s="235">
        <f t="shared" si="3"/>
        <v>1895582</v>
      </c>
      <c r="T16" s="231"/>
      <c r="U16" s="100">
        <v>0</v>
      </c>
      <c r="V16" s="233">
        <f>ROUND('SED from ACCTG'!C16,0)</f>
        <v>448864</v>
      </c>
      <c r="W16" s="233">
        <f>ROUND('SED from ACCTG'!D16,0)</f>
        <v>673296</v>
      </c>
      <c r="X16" s="237">
        <f t="shared" si="4"/>
        <v>1122160</v>
      </c>
      <c r="Y16" s="233"/>
      <c r="Z16" s="100">
        <f>ROUND('FC Pymt Expend from ACCTG'!C16,0)</f>
        <v>11739992</v>
      </c>
      <c r="AA16" s="233">
        <f>ROUND('FC Pymt Expend from ACCTG'!D16,0)</f>
        <v>11837707</v>
      </c>
      <c r="AB16" s="233">
        <f>ROUND('FC Pymt Expend from ACCTG'!E16,0)</f>
        <v>17567339</v>
      </c>
      <c r="AC16" s="235">
        <f t="shared" si="5"/>
        <v>41145038</v>
      </c>
    </row>
    <row r="17" spans="1:29" ht="13.5">
      <c r="A17" s="97" t="s">
        <v>11</v>
      </c>
      <c r="C17" s="234">
        <f t="shared" si="6"/>
        <v>387792</v>
      </c>
      <c r="D17" s="233">
        <f t="shared" si="7"/>
        <v>343589.3</v>
      </c>
      <c r="E17" s="233">
        <f t="shared" si="8"/>
        <v>510058.89</v>
      </c>
      <c r="F17" s="235">
        <f t="shared" si="1"/>
        <v>1241440.19</v>
      </c>
      <c r="H17" s="236">
        <v>318828.72</v>
      </c>
      <c r="I17" s="104">
        <f t="shared" si="0"/>
        <v>24760.580000000016</v>
      </c>
      <c r="K17" s="100">
        <v>0</v>
      </c>
      <c r="L17" s="233">
        <f>'FED-NONFED FC Rcpmnt from DCSS'!D17</f>
        <v>25996.699999999997</v>
      </c>
      <c r="M17" s="233">
        <f>'FED-NONFED FC Rcpmnt from DCSS'!E17</f>
        <v>38995.11</v>
      </c>
      <c r="N17" s="235">
        <f t="shared" si="2"/>
        <v>64991.81</v>
      </c>
      <c r="O17" s="231"/>
      <c r="P17" s="100">
        <v>0</v>
      </c>
      <c r="Q17" s="233">
        <f>ROUND('EA FC PYMTS from ACCTG'!C17,0)</f>
        <v>0</v>
      </c>
      <c r="R17" s="233">
        <f>ROUND('EA FC PYMTS from ACCTG'!D17,0)</f>
        <v>0</v>
      </c>
      <c r="S17" s="235">
        <f t="shared" si="3"/>
        <v>0</v>
      </c>
      <c r="T17" s="231"/>
      <c r="U17" s="100">
        <v>0</v>
      </c>
      <c r="V17" s="233">
        <f>ROUND('SED from ACCTG'!C17,0)</f>
        <v>16416</v>
      </c>
      <c r="W17" s="233">
        <f>ROUND('SED from ACCTG'!D17,0)</f>
        <v>24631</v>
      </c>
      <c r="X17" s="237">
        <f t="shared" si="4"/>
        <v>41047</v>
      </c>
      <c r="Y17" s="233"/>
      <c r="Z17" s="100">
        <f>ROUND('FC Pymt Expend from ACCTG'!C17,0)</f>
        <v>387792</v>
      </c>
      <c r="AA17" s="233">
        <f>ROUND('FC Pymt Expend from ACCTG'!D17,0)</f>
        <v>353170</v>
      </c>
      <c r="AB17" s="233">
        <f>ROUND('FC Pymt Expend from ACCTG'!E17,0)</f>
        <v>524423</v>
      </c>
      <c r="AC17" s="235">
        <f t="shared" si="5"/>
        <v>1265385</v>
      </c>
    </row>
    <row r="18" spans="1:29" ht="13.5">
      <c r="A18" s="97" t="s">
        <v>12</v>
      </c>
      <c r="C18" s="234">
        <f t="shared" si="6"/>
        <v>705302</v>
      </c>
      <c r="D18" s="233">
        <f t="shared" si="7"/>
        <v>1615156.47</v>
      </c>
      <c r="E18" s="233">
        <f t="shared" si="8"/>
        <v>2345934.17</v>
      </c>
      <c r="F18" s="235">
        <f t="shared" si="1"/>
        <v>4666392.64</v>
      </c>
      <c r="H18" s="236">
        <v>1648641.36</v>
      </c>
      <c r="I18" s="104">
        <f t="shared" si="0"/>
        <v>-33484.89000000013</v>
      </c>
      <c r="K18" s="100">
        <v>0</v>
      </c>
      <c r="L18" s="233">
        <f>'FED-NONFED FC Rcpmnt from DCSS'!D18</f>
        <v>53654.53</v>
      </c>
      <c r="M18" s="233">
        <f>'FED-NONFED FC Rcpmnt from DCSS'!E18</f>
        <v>80481.83</v>
      </c>
      <c r="N18" s="235">
        <f t="shared" si="2"/>
        <v>134136.36</v>
      </c>
      <c r="O18" s="231"/>
      <c r="P18" s="100">
        <v>0</v>
      </c>
      <c r="Q18" s="233">
        <f>ROUND('EA FC PYMTS from ACCTG'!C18,0)</f>
        <v>46651</v>
      </c>
      <c r="R18" s="233">
        <f>ROUND('EA FC PYMTS from ACCTG'!D18,0)</f>
        <v>19950</v>
      </c>
      <c r="S18" s="235">
        <f t="shared" si="3"/>
        <v>66601</v>
      </c>
      <c r="T18" s="231"/>
      <c r="U18" s="100">
        <v>0</v>
      </c>
      <c r="V18" s="233">
        <f>ROUND('SED from ACCTG'!C18,0)</f>
        <v>0</v>
      </c>
      <c r="W18" s="233">
        <f>ROUND('SED from ACCTG'!D18,0)</f>
        <v>0</v>
      </c>
      <c r="X18" s="237">
        <f t="shared" si="4"/>
        <v>0</v>
      </c>
      <c r="Y18" s="233"/>
      <c r="Z18" s="100">
        <f>ROUND('FC Pymt Expend from ACCTG'!C18,0)</f>
        <v>705302</v>
      </c>
      <c r="AA18" s="233">
        <f>ROUND('FC Pymt Expend from ACCTG'!D18,0)</f>
        <v>1622160</v>
      </c>
      <c r="AB18" s="233">
        <f>ROUND('FC Pymt Expend from ACCTG'!E18,0)</f>
        <v>2406466</v>
      </c>
      <c r="AC18" s="235">
        <f t="shared" si="5"/>
        <v>4733928</v>
      </c>
    </row>
    <row r="19" spans="1:29" ht="13.5">
      <c r="A19" s="97" t="s">
        <v>13</v>
      </c>
      <c r="C19" s="234">
        <f t="shared" si="6"/>
        <v>2584170</v>
      </c>
      <c r="D19" s="233">
        <f t="shared" si="7"/>
        <v>2204242.38</v>
      </c>
      <c r="E19" s="233">
        <f t="shared" si="8"/>
        <v>3305230.97</v>
      </c>
      <c r="F19" s="235">
        <f t="shared" si="1"/>
        <v>8093643.35</v>
      </c>
      <c r="H19" s="236">
        <v>1753463.4</v>
      </c>
      <c r="I19" s="104">
        <f t="shared" si="0"/>
        <v>450778.98</v>
      </c>
      <c r="K19" s="100">
        <v>0</v>
      </c>
      <c r="L19" s="233">
        <f>'FED-NONFED FC Rcpmnt from DCSS'!D19</f>
        <v>72308.62</v>
      </c>
      <c r="M19" s="233">
        <f>'FED-NONFED FC Rcpmnt from DCSS'!E19</f>
        <v>108463.03</v>
      </c>
      <c r="N19" s="235">
        <f t="shared" si="2"/>
        <v>180771.65</v>
      </c>
      <c r="O19" s="231"/>
      <c r="P19" s="100">
        <v>0</v>
      </c>
      <c r="Q19" s="233">
        <f>ROUND('EA FC PYMTS from ACCTG'!C19,0)</f>
        <v>0</v>
      </c>
      <c r="R19" s="233">
        <f>ROUND('EA FC PYMTS from ACCTG'!D19,0)</f>
        <v>0</v>
      </c>
      <c r="S19" s="235">
        <f t="shared" si="3"/>
        <v>0</v>
      </c>
      <c r="T19" s="231"/>
      <c r="U19" s="100">
        <v>0</v>
      </c>
      <c r="V19" s="233">
        <f>ROUND('SED from ACCTG'!C19,0)</f>
        <v>0</v>
      </c>
      <c r="W19" s="233">
        <f>ROUND('SED from ACCTG'!D19,0)</f>
        <v>0</v>
      </c>
      <c r="X19" s="237">
        <f t="shared" si="4"/>
        <v>0</v>
      </c>
      <c r="Y19" s="233"/>
      <c r="Z19" s="100">
        <f>ROUND('FC Pymt Expend from ACCTG'!C19,0)</f>
        <v>2584170</v>
      </c>
      <c r="AA19" s="233">
        <f>ROUND('FC Pymt Expend from ACCTG'!D19,0)</f>
        <v>2276551</v>
      </c>
      <c r="AB19" s="233">
        <f>ROUND('FC Pymt Expend from ACCTG'!E19,0)</f>
        <v>3413694</v>
      </c>
      <c r="AC19" s="235">
        <f t="shared" si="5"/>
        <v>8274415</v>
      </c>
    </row>
    <row r="20" spans="1:29" ht="13.5">
      <c r="A20" s="97" t="s">
        <v>14</v>
      </c>
      <c r="C20" s="234">
        <f t="shared" si="6"/>
        <v>56322</v>
      </c>
      <c r="D20" s="233">
        <f t="shared" si="7"/>
        <v>181492.71</v>
      </c>
      <c r="E20" s="233">
        <f t="shared" si="8"/>
        <v>271786.54</v>
      </c>
      <c r="F20" s="235">
        <f t="shared" si="1"/>
        <v>509601.25</v>
      </c>
      <c r="H20" s="236">
        <v>175687.24</v>
      </c>
      <c r="I20" s="104">
        <f t="shared" si="0"/>
        <v>5805.470000000001</v>
      </c>
      <c r="K20" s="100">
        <v>0</v>
      </c>
      <c r="L20" s="233">
        <f>'FED-NONFED FC Rcpmnt from DCSS'!D20</f>
        <v>9222.29</v>
      </c>
      <c r="M20" s="233">
        <f>'FED-NONFED FC Rcpmnt from DCSS'!E20</f>
        <v>13833.46</v>
      </c>
      <c r="N20" s="235">
        <f t="shared" si="2"/>
        <v>23055.75</v>
      </c>
      <c r="O20" s="231"/>
      <c r="P20" s="100">
        <v>0</v>
      </c>
      <c r="Q20" s="233">
        <f>ROUND('EA FC PYMTS from ACCTG'!C20,0)</f>
        <v>0</v>
      </c>
      <c r="R20" s="233">
        <f>ROUND('EA FC PYMTS from ACCTG'!D20,0)</f>
        <v>0</v>
      </c>
      <c r="S20" s="235">
        <f t="shared" si="3"/>
        <v>0</v>
      </c>
      <c r="T20" s="231"/>
      <c r="U20" s="100">
        <v>0</v>
      </c>
      <c r="V20" s="233">
        <f>ROUND('SED from ACCTG'!C20,0)</f>
        <v>0</v>
      </c>
      <c r="W20" s="233">
        <f>ROUND('SED from ACCTG'!D20,0)</f>
        <v>0</v>
      </c>
      <c r="X20" s="237">
        <f t="shared" si="4"/>
        <v>0</v>
      </c>
      <c r="Y20" s="233"/>
      <c r="Z20" s="100">
        <f>ROUND('FC Pymt Expend from ACCTG'!C20,0)</f>
        <v>56322</v>
      </c>
      <c r="AA20" s="233">
        <f>ROUND('FC Pymt Expend from ACCTG'!D20,0)</f>
        <v>190715</v>
      </c>
      <c r="AB20" s="233">
        <f>ROUND('FC Pymt Expend from ACCTG'!E20,0)</f>
        <v>285620</v>
      </c>
      <c r="AC20" s="235">
        <f t="shared" si="5"/>
        <v>532657</v>
      </c>
    </row>
    <row r="21" spans="1:29" ht="13.5">
      <c r="A21" s="97" t="s">
        <v>15</v>
      </c>
      <c r="C21" s="234">
        <f t="shared" si="6"/>
        <v>12658977</v>
      </c>
      <c r="D21" s="233">
        <f t="shared" si="7"/>
        <v>12655332.89</v>
      </c>
      <c r="E21" s="233">
        <f t="shared" si="8"/>
        <v>18400113.21</v>
      </c>
      <c r="F21" s="235">
        <f t="shared" si="1"/>
        <v>43714423.1</v>
      </c>
      <c r="H21" s="236">
        <v>13242364.3</v>
      </c>
      <c r="I21" s="104">
        <f t="shared" si="0"/>
        <v>-587031.4100000001</v>
      </c>
      <c r="K21" s="100">
        <v>0</v>
      </c>
      <c r="L21" s="233">
        <f>'FED-NONFED FC Rcpmnt from DCSS'!D21</f>
        <v>217415.11</v>
      </c>
      <c r="M21" s="233">
        <f>'FED-NONFED FC Rcpmnt from DCSS'!E21</f>
        <v>326122.79</v>
      </c>
      <c r="N21" s="235">
        <f t="shared" si="2"/>
        <v>543537.8999999999</v>
      </c>
      <c r="O21" s="231"/>
      <c r="P21" s="100">
        <v>0</v>
      </c>
      <c r="Q21" s="233">
        <f>ROUND('EA FC PYMTS from ACCTG'!C21,0)</f>
        <v>445225</v>
      </c>
      <c r="R21" s="233">
        <f>ROUND('EA FC PYMTS from ACCTG'!D21,0)</f>
        <v>190638</v>
      </c>
      <c r="S21" s="235">
        <f t="shared" si="3"/>
        <v>635863</v>
      </c>
      <c r="T21" s="231"/>
      <c r="U21" s="100">
        <v>0</v>
      </c>
      <c r="V21" s="233">
        <f>ROUND('SED from ACCTG'!C21,0)</f>
        <v>423932</v>
      </c>
      <c r="W21" s="233">
        <f>ROUND('SED from ACCTG'!D21,0)</f>
        <v>635897</v>
      </c>
      <c r="X21" s="237">
        <f t="shared" si="4"/>
        <v>1059829</v>
      </c>
      <c r="Y21" s="233"/>
      <c r="Z21" s="100">
        <f>ROUND('FC Pymt Expend from ACCTG'!C21,0)</f>
        <v>12658977</v>
      </c>
      <c r="AA21" s="233">
        <f>ROUND('FC Pymt Expend from ACCTG'!D21,0)</f>
        <v>12003591</v>
      </c>
      <c r="AB21" s="233">
        <f>ROUND('FC Pymt Expend from ACCTG'!E21,0)</f>
        <v>17899701</v>
      </c>
      <c r="AC21" s="235">
        <f t="shared" si="5"/>
        <v>42562269</v>
      </c>
    </row>
    <row r="22" spans="1:29" ht="13.5">
      <c r="A22" s="97" t="s">
        <v>16</v>
      </c>
      <c r="C22" s="234">
        <f t="shared" si="6"/>
        <v>1659884</v>
      </c>
      <c r="D22" s="233">
        <f t="shared" si="7"/>
        <v>1711260.71</v>
      </c>
      <c r="E22" s="233">
        <f t="shared" si="8"/>
        <v>2548294.47</v>
      </c>
      <c r="F22" s="235">
        <f t="shared" si="1"/>
        <v>5919439.18</v>
      </c>
      <c r="H22" s="236">
        <v>1742610.58</v>
      </c>
      <c r="I22" s="104">
        <f t="shared" si="0"/>
        <v>-31349.87000000011</v>
      </c>
      <c r="K22" s="100">
        <v>0</v>
      </c>
      <c r="L22" s="233">
        <f>'FED-NONFED FC Rcpmnt from DCSS'!D22</f>
        <v>35102.29</v>
      </c>
      <c r="M22" s="233">
        <f>'FED-NONFED FC Rcpmnt from DCSS'!E22</f>
        <v>52653.53</v>
      </c>
      <c r="N22" s="235">
        <f t="shared" si="2"/>
        <v>87755.82</v>
      </c>
      <c r="O22" s="231"/>
      <c r="P22" s="100">
        <v>0</v>
      </c>
      <c r="Q22" s="233">
        <f>ROUND('EA FC PYMTS from ACCTG'!C22,0)</f>
        <v>0</v>
      </c>
      <c r="R22" s="233">
        <f>ROUND('EA FC PYMTS from ACCTG'!D22,0)</f>
        <v>0</v>
      </c>
      <c r="S22" s="235">
        <f t="shared" si="3"/>
        <v>0</v>
      </c>
      <c r="T22" s="231"/>
      <c r="U22" s="100">
        <v>0</v>
      </c>
      <c r="V22" s="233">
        <f>ROUND('SED from ACCTG'!C22,0)</f>
        <v>106458</v>
      </c>
      <c r="W22" s="233">
        <f>ROUND('SED from ACCTG'!D22,0)</f>
        <v>159690</v>
      </c>
      <c r="X22" s="237">
        <f t="shared" si="4"/>
        <v>266148</v>
      </c>
      <c r="Y22" s="233"/>
      <c r="Z22" s="100">
        <f>ROUND('FC Pymt Expend from ACCTG'!C22,0)</f>
        <v>1659884</v>
      </c>
      <c r="AA22" s="233">
        <f>ROUND('FC Pymt Expend from ACCTG'!D22,0)</f>
        <v>1639905</v>
      </c>
      <c r="AB22" s="233">
        <f>ROUND('FC Pymt Expend from ACCTG'!E22,0)</f>
        <v>2441258</v>
      </c>
      <c r="AC22" s="235">
        <f t="shared" si="5"/>
        <v>5741047</v>
      </c>
    </row>
    <row r="23" spans="1:29" ht="13.5">
      <c r="A23" s="97" t="s">
        <v>17</v>
      </c>
      <c r="C23" s="234">
        <f t="shared" si="6"/>
        <v>1550366</v>
      </c>
      <c r="D23" s="233">
        <f t="shared" si="7"/>
        <v>1275545.37</v>
      </c>
      <c r="E23" s="233">
        <f t="shared" si="8"/>
        <v>1899968.47</v>
      </c>
      <c r="F23" s="235">
        <f t="shared" si="1"/>
        <v>4725879.84</v>
      </c>
      <c r="H23" s="236">
        <v>1226142.1</v>
      </c>
      <c r="I23" s="104">
        <f t="shared" si="0"/>
        <v>49403.27000000002</v>
      </c>
      <c r="K23" s="100">
        <v>0</v>
      </c>
      <c r="L23" s="233">
        <f>'FED-NONFED FC Rcpmnt from DCSS'!D23</f>
        <v>15637.630000000001</v>
      </c>
      <c r="M23" s="233">
        <f>'FED-NONFED FC Rcpmnt from DCSS'!E23</f>
        <v>23456.53</v>
      </c>
      <c r="N23" s="235">
        <f t="shared" si="2"/>
        <v>39094.16</v>
      </c>
      <c r="O23" s="231"/>
      <c r="P23" s="100">
        <v>0</v>
      </c>
      <c r="Q23" s="233">
        <f>ROUND('EA FC PYMTS from ACCTG'!C23,0)</f>
        <v>0</v>
      </c>
      <c r="R23" s="233">
        <f>ROUND('EA FC PYMTS from ACCTG'!D23,0)</f>
        <v>0</v>
      </c>
      <c r="S23" s="235">
        <f t="shared" si="3"/>
        <v>0</v>
      </c>
      <c r="T23" s="231"/>
      <c r="U23" s="100">
        <v>0</v>
      </c>
      <c r="V23" s="233">
        <f>ROUND('SED from ACCTG'!C23,0)</f>
        <v>77420</v>
      </c>
      <c r="W23" s="233">
        <f>ROUND('SED from ACCTG'!D23,0)</f>
        <v>116134</v>
      </c>
      <c r="X23" s="237">
        <f t="shared" si="4"/>
        <v>193554</v>
      </c>
      <c r="Y23" s="233"/>
      <c r="Z23" s="100">
        <f>ROUND('FC Pymt Expend from ACCTG'!C23,0)</f>
        <v>1550366</v>
      </c>
      <c r="AA23" s="233">
        <f>ROUND('FC Pymt Expend from ACCTG'!D23,0)</f>
        <v>1213763</v>
      </c>
      <c r="AB23" s="233">
        <f>ROUND('FC Pymt Expend from ACCTG'!E23,0)</f>
        <v>1807291</v>
      </c>
      <c r="AC23" s="235">
        <f t="shared" si="5"/>
        <v>4571420</v>
      </c>
    </row>
    <row r="24" spans="1:29" ht="13.5">
      <c r="A24" s="97" t="s">
        <v>18</v>
      </c>
      <c r="C24" s="234">
        <f t="shared" si="6"/>
        <v>667755</v>
      </c>
      <c r="D24" s="233">
        <f t="shared" si="7"/>
        <v>632510.67</v>
      </c>
      <c r="E24" s="233">
        <f t="shared" si="8"/>
        <v>946886.34</v>
      </c>
      <c r="F24" s="235">
        <f t="shared" si="1"/>
        <v>2247152.01</v>
      </c>
      <c r="H24" s="236">
        <v>638176.82</v>
      </c>
      <c r="I24" s="104">
        <f t="shared" si="0"/>
        <v>-5666.149999999907</v>
      </c>
      <c r="K24" s="100">
        <v>0</v>
      </c>
      <c r="L24" s="233">
        <f>'FED-NONFED FC Rcpmnt from DCSS'!D24</f>
        <v>41030.329999999994</v>
      </c>
      <c r="M24" s="233">
        <f>'FED-NONFED FC Rcpmnt from DCSS'!E24</f>
        <v>61545.66</v>
      </c>
      <c r="N24" s="235">
        <f t="shared" si="2"/>
        <v>102575.98999999999</v>
      </c>
      <c r="O24" s="231"/>
      <c r="P24" s="100">
        <v>0</v>
      </c>
      <c r="Q24" s="233">
        <f>ROUND('EA FC PYMTS from ACCTG'!C24,0)</f>
        <v>0</v>
      </c>
      <c r="R24" s="233">
        <f>ROUND('EA FC PYMTS from ACCTG'!D24,0)</f>
        <v>0</v>
      </c>
      <c r="S24" s="235">
        <f t="shared" si="3"/>
        <v>0</v>
      </c>
      <c r="T24" s="231"/>
      <c r="U24" s="100">
        <v>0</v>
      </c>
      <c r="V24" s="233">
        <f>ROUND('SED from ACCTG'!C24,0)</f>
        <v>0</v>
      </c>
      <c r="W24" s="233">
        <f>ROUND('SED from ACCTG'!D24,0)</f>
        <v>0</v>
      </c>
      <c r="X24" s="237">
        <f t="shared" si="4"/>
        <v>0</v>
      </c>
      <c r="Y24" s="233"/>
      <c r="Z24" s="100">
        <f>ROUND('FC Pymt Expend from ACCTG'!C24,0)</f>
        <v>667755</v>
      </c>
      <c r="AA24" s="233">
        <f>ROUND('FC Pymt Expend from ACCTG'!D24,0)</f>
        <v>673541</v>
      </c>
      <c r="AB24" s="233">
        <f>ROUND('FC Pymt Expend from ACCTG'!E24,0)</f>
        <v>1008432</v>
      </c>
      <c r="AC24" s="235">
        <f t="shared" si="5"/>
        <v>2349728</v>
      </c>
    </row>
    <row r="25" spans="1:29" ht="13.5">
      <c r="A25" s="97" t="s">
        <v>19</v>
      </c>
      <c r="C25" s="234">
        <f t="shared" si="6"/>
        <v>71457742</v>
      </c>
      <c r="D25" s="233">
        <f t="shared" si="7"/>
        <v>138042273.63</v>
      </c>
      <c r="E25" s="233">
        <f t="shared" si="8"/>
        <v>191061613.79</v>
      </c>
      <c r="F25" s="235">
        <f t="shared" si="1"/>
        <v>400561629.41999996</v>
      </c>
      <c r="H25" s="236">
        <v>154170899.54</v>
      </c>
      <c r="I25" s="104">
        <f t="shared" si="0"/>
        <v>-16128625.909999996</v>
      </c>
      <c r="K25" s="100">
        <v>0</v>
      </c>
      <c r="L25" s="233">
        <f>'FED-NONFED FC Rcpmnt from DCSS'!D25</f>
        <v>1069253.3699999999</v>
      </c>
      <c r="M25" s="233">
        <f>'FED-NONFED FC Rcpmnt from DCSS'!E25</f>
        <v>1603880.2099999997</v>
      </c>
      <c r="N25" s="235">
        <f t="shared" si="2"/>
        <v>2673133.5799999996</v>
      </c>
      <c r="O25" s="231"/>
      <c r="P25" s="100">
        <v>0</v>
      </c>
      <c r="Q25" s="233">
        <f>ROUND('EA FC PYMTS from ACCTG'!C25,0)</f>
        <v>13793641</v>
      </c>
      <c r="R25" s="233">
        <f>ROUND('EA FC PYMTS from ACCTG'!D25,0)</f>
        <v>5882287</v>
      </c>
      <c r="S25" s="235">
        <f t="shared" si="3"/>
        <v>19675928</v>
      </c>
      <c r="T25" s="231"/>
      <c r="U25" s="100">
        <v>0</v>
      </c>
      <c r="V25" s="233">
        <f>ROUND('SED from ACCTG'!C25,0)</f>
        <v>17487595</v>
      </c>
      <c r="W25" s="233">
        <f>ROUND('SED from ACCTG'!D25,0)</f>
        <v>26231396</v>
      </c>
      <c r="X25" s="237">
        <f t="shared" si="4"/>
        <v>43718991</v>
      </c>
      <c r="Y25" s="233"/>
      <c r="Z25" s="100">
        <f>ROUND('FC Pymt Expend from ACCTG'!C25,0)</f>
        <v>71457742</v>
      </c>
      <c r="AA25" s="233">
        <f>ROUND('FC Pymt Expend from ACCTG'!D25,0)</f>
        <v>107830291</v>
      </c>
      <c r="AB25" s="233">
        <f>ROUND('FC Pymt Expend from ACCTG'!E25,0)</f>
        <v>160551811</v>
      </c>
      <c r="AC25" s="235">
        <f t="shared" si="5"/>
        <v>339839844</v>
      </c>
    </row>
    <row r="26" spans="1:29" ht="13.5">
      <c r="A26" s="97" t="s">
        <v>20</v>
      </c>
      <c r="C26" s="234">
        <f t="shared" si="6"/>
        <v>1322022</v>
      </c>
      <c r="D26" s="233">
        <f t="shared" si="7"/>
        <v>1330161.87</v>
      </c>
      <c r="E26" s="233">
        <f t="shared" si="8"/>
        <v>1893285.27</v>
      </c>
      <c r="F26" s="235">
        <f t="shared" si="1"/>
        <v>4545469.140000001</v>
      </c>
      <c r="H26" s="236">
        <v>1604057.5</v>
      </c>
      <c r="I26" s="104">
        <f t="shared" si="0"/>
        <v>-273895.6299999999</v>
      </c>
      <c r="K26" s="100">
        <v>0</v>
      </c>
      <c r="L26" s="233">
        <f>'FED-NONFED FC Rcpmnt from DCSS'!D26</f>
        <v>30903.13</v>
      </c>
      <c r="M26" s="233">
        <f>'FED-NONFED FC Rcpmnt from DCSS'!E26</f>
        <v>46354.73000000001</v>
      </c>
      <c r="N26" s="235">
        <f t="shared" si="2"/>
        <v>77257.86000000002</v>
      </c>
      <c r="O26" s="231"/>
      <c r="P26" s="100">
        <v>0</v>
      </c>
      <c r="Q26" s="233">
        <f>ROUND('EA FC PYMTS from ACCTG'!C26,0)</f>
        <v>95148</v>
      </c>
      <c r="R26" s="233">
        <f>ROUND('EA FC PYMTS from ACCTG'!D26,0)</f>
        <v>40777</v>
      </c>
      <c r="S26" s="235">
        <f t="shared" si="3"/>
        <v>135925</v>
      </c>
      <c r="T26" s="231"/>
      <c r="U26" s="100">
        <v>0</v>
      </c>
      <c r="V26" s="233">
        <f>ROUND('SED from ACCTG'!C26,0)</f>
        <v>113795</v>
      </c>
      <c r="W26" s="233">
        <f>ROUND('SED from ACCTG'!D26,0)</f>
        <v>170693</v>
      </c>
      <c r="X26" s="237">
        <f t="shared" si="4"/>
        <v>284488</v>
      </c>
      <c r="Y26" s="233"/>
      <c r="Z26" s="100">
        <f>ROUND('FC Pymt Expend from ACCTG'!C26,0)</f>
        <v>1322022</v>
      </c>
      <c r="AA26" s="233">
        <f>ROUND('FC Pymt Expend from ACCTG'!D26,0)</f>
        <v>1152122</v>
      </c>
      <c r="AB26" s="233">
        <f>ROUND('FC Pymt Expend from ACCTG'!E26,0)</f>
        <v>1728170</v>
      </c>
      <c r="AC26" s="235">
        <f t="shared" si="5"/>
        <v>4202314</v>
      </c>
    </row>
    <row r="27" spans="1:29" ht="13.5">
      <c r="A27" s="97" t="s">
        <v>21</v>
      </c>
      <c r="C27" s="234">
        <f t="shared" si="6"/>
        <v>257394</v>
      </c>
      <c r="D27" s="233">
        <f t="shared" si="7"/>
        <v>1435548.66</v>
      </c>
      <c r="E27" s="233">
        <f t="shared" si="8"/>
        <v>2080260.89</v>
      </c>
      <c r="F27" s="235">
        <f t="shared" si="1"/>
        <v>3773203.55</v>
      </c>
      <c r="H27" s="236">
        <v>1328481.62</v>
      </c>
      <c r="I27" s="104">
        <f t="shared" si="0"/>
        <v>107067.0399999998</v>
      </c>
      <c r="K27" s="100">
        <v>0</v>
      </c>
      <c r="L27" s="233">
        <f>'FED-NONFED FC Rcpmnt from DCSS'!D27</f>
        <v>40955.34</v>
      </c>
      <c r="M27" s="233">
        <f>'FED-NONFED FC Rcpmnt from DCSS'!E27</f>
        <v>61433.11</v>
      </c>
      <c r="N27" s="235">
        <f t="shared" si="2"/>
        <v>102388.45</v>
      </c>
      <c r="O27" s="231"/>
      <c r="P27" s="100">
        <v>0</v>
      </c>
      <c r="Q27" s="233">
        <f>ROUND('EA FC PYMTS from ACCTG'!C27,0)</f>
        <v>61712</v>
      </c>
      <c r="R27" s="233">
        <f>ROUND('EA FC PYMTS from ACCTG'!D27,0)</f>
        <v>25804</v>
      </c>
      <c r="S27" s="235">
        <f t="shared" si="3"/>
        <v>87516</v>
      </c>
      <c r="T27" s="231"/>
      <c r="U27" s="100">
        <v>0</v>
      </c>
      <c r="V27" s="233">
        <f>ROUND('SED from ACCTG'!C27,0)</f>
        <v>490491</v>
      </c>
      <c r="W27" s="233">
        <f>ROUND('SED from ACCTG'!D27,0)</f>
        <v>735735</v>
      </c>
      <c r="X27" s="237">
        <f t="shared" si="4"/>
        <v>1226226</v>
      </c>
      <c r="Y27" s="233"/>
      <c r="Z27" s="100">
        <f>ROUND('FC Pymt Expend from ACCTG'!C27,0)</f>
        <v>257394</v>
      </c>
      <c r="AA27" s="233">
        <f>ROUND('FC Pymt Expend from ACCTG'!D27,0)</f>
        <v>924301</v>
      </c>
      <c r="AB27" s="233">
        <f>ROUND('FC Pymt Expend from ACCTG'!E27,0)</f>
        <v>1380155</v>
      </c>
      <c r="AC27" s="235">
        <f t="shared" si="5"/>
        <v>2561850</v>
      </c>
    </row>
    <row r="28" spans="1:29" ht="13.5">
      <c r="A28" s="97" t="s">
        <v>22</v>
      </c>
      <c r="C28" s="234">
        <f t="shared" si="6"/>
        <v>147597</v>
      </c>
      <c r="D28" s="233">
        <f t="shared" si="7"/>
        <v>176905.97</v>
      </c>
      <c r="E28" s="233">
        <f t="shared" si="8"/>
        <v>260332.82</v>
      </c>
      <c r="F28" s="235">
        <f t="shared" si="1"/>
        <v>584835.79</v>
      </c>
      <c r="H28" s="236">
        <v>282771.27</v>
      </c>
      <c r="I28" s="104">
        <f t="shared" si="0"/>
        <v>-105865.30000000002</v>
      </c>
      <c r="K28" s="100">
        <v>0</v>
      </c>
      <c r="L28" s="233">
        <f>'FED-NONFED FC Rcpmnt from DCSS'!D28</f>
        <v>10304.03</v>
      </c>
      <c r="M28" s="233">
        <f>'FED-NONFED FC Rcpmnt from DCSS'!E28</f>
        <v>15456.18</v>
      </c>
      <c r="N28" s="235">
        <f t="shared" si="2"/>
        <v>25760.21</v>
      </c>
      <c r="O28" s="231"/>
      <c r="P28" s="100">
        <v>0</v>
      </c>
      <c r="Q28" s="233">
        <f>ROUND('EA FC PYMTS from ACCTG'!C28,0)</f>
        <v>5037</v>
      </c>
      <c r="R28" s="233">
        <f>ROUND('EA FC PYMTS from ACCTG'!D28,0)</f>
        <v>2160</v>
      </c>
      <c r="S28" s="235">
        <f t="shared" si="3"/>
        <v>7197</v>
      </c>
      <c r="T28" s="231"/>
      <c r="U28" s="100">
        <v>0</v>
      </c>
      <c r="V28" s="233">
        <f>ROUND('SED from ACCTG'!C28,0)</f>
        <v>0</v>
      </c>
      <c r="W28" s="233">
        <f>ROUND('SED from ACCTG'!D28,0)</f>
        <v>0</v>
      </c>
      <c r="X28" s="237">
        <f t="shared" si="4"/>
        <v>0</v>
      </c>
      <c r="Y28" s="233"/>
      <c r="Z28" s="100">
        <f>ROUND('FC Pymt Expend from ACCTG'!C28,0)</f>
        <v>147597</v>
      </c>
      <c r="AA28" s="233">
        <f>ROUND('FC Pymt Expend from ACCTG'!D28,0)</f>
        <v>182173</v>
      </c>
      <c r="AB28" s="233">
        <f>ROUND('FC Pymt Expend from ACCTG'!E28,0)</f>
        <v>273629</v>
      </c>
      <c r="AC28" s="235">
        <f t="shared" si="5"/>
        <v>603399</v>
      </c>
    </row>
    <row r="29" spans="1:29" ht="13.5">
      <c r="A29" s="97" t="s">
        <v>23</v>
      </c>
      <c r="C29" s="234">
        <f t="shared" si="6"/>
        <v>2450968</v>
      </c>
      <c r="D29" s="233">
        <f t="shared" si="7"/>
        <v>2424001.22</v>
      </c>
      <c r="E29" s="233">
        <f t="shared" si="8"/>
        <v>3542876.66</v>
      </c>
      <c r="F29" s="235">
        <f t="shared" si="1"/>
        <v>8417845.88</v>
      </c>
      <c r="H29" s="236">
        <v>2363839.33</v>
      </c>
      <c r="I29" s="104">
        <f t="shared" si="0"/>
        <v>60161.89000000013</v>
      </c>
      <c r="K29" s="100">
        <v>0</v>
      </c>
      <c r="L29" s="233">
        <f>'FED-NONFED FC Rcpmnt from DCSS'!D29</f>
        <v>53166.78</v>
      </c>
      <c r="M29" s="233">
        <f>'FED-NONFED FC Rcpmnt from DCSS'!E29</f>
        <v>79750.34000000001</v>
      </c>
      <c r="N29" s="235">
        <f t="shared" si="2"/>
        <v>132917.12</v>
      </c>
      <c r="O29" s="231"/>
      <c r="P29" s="100">
        <v>0</v>
      </c>
      <c r="Q29" s="233">
        <f>ROUND('EA FC PYMTS from ACCTG'!C29,0)</f>
        <v>86914</v>
      </c>
      <c r="R29" s="233">
        <f>ROUND('EA FC PYMTS from ACCTG'!D29,0)</f>
        <v>37249</v>
      </c>
      <c r="S29" s="235">
        <f t="shared" si="3"/>
        <v>124163</v>
      </c>
      <c r="T29" s="231"/>
      <c r="U29" s="100">
        <v>0</v>
      </c>
      <c r="V29" s="233">
        <f>ROUND('SED from ACCTG'!C29,0)</f>
        <v>370480</v>
      </c>
      <c r="W29" s="233">
        <f>ROUND('SED from ACCTG'!D29,0)</f>
        <v>555718</v>
      </c>
      <c r="X29" s="237">
        <f t="shared" si="4"/>
        <v>926198</v>
      </c>
      <c r="Y29" s="233"/>
      <c r="Z29" s="100">
        <f>ROUND('FC Pymt Expend from ACCTG'!C29,0)</f>
        <v>2450968</v>
      </c>
      <c r="AA29" s="233">
        <f>ROUND('FC Pymt Expend from ACCTG'!D29,0)</f>
        <v>2019774</v>
      </c>
      <c r="AB29" s="233">
        <f>ROUND('FC Pymt Expend from ACCTG'!E29,0)</f>
        <v>3029660</v>
      </c>
      <c r="AC29" s="235">
        <f t="shared" si="5"/>
        <v>7500402</v>
      </c>
    </row>
    <row r="30" spans="1:29" ht="13.5">
      <c r="A30" s="97" t="s">
        <v>24</v>
      </c>
      <c r="C30" s="234">
        <f t="shared" si="6"/>
        <v>3134499</v>
      </c>
      <c r="D30" s="233">
        <f t="shared" si="7"/>
        <v>4034673.34</v>
      </c>
      <c r="E30" s="233">
        <f t="shared" si="8"/>
        <v>5348580.47</v>
      </c>
      <c r="F30" s="235">
        <f t="shared" si="1"/>
        <v>12517752.809999999</v>
      </c>
      <c r="H30" s="236">
        <v>3647936.95</v>
      </c>
      <c r="I30" s="104">
        <f t="shared" si="0"/>
        <v>386736.38999999966</v>
      </c>
      <c r="K30" s="100">
        <v>0</v>
      </c>
      <c r="L30" s="233">
        <f>'FED-NONFED FC Rcpmnt from DCSS'!D30</f>
        <v>61833.659999999996</v>
      </c>
      <c r="M30" s="233">
        <f>'FED-NONFED FC Rcpmnt from DCSS'!E30</f>
        <v>92750.52999999998</v>
      </c>
      <c r="N30" s="235">
        <f t="shared" si="2"/>
        <v>154584.18999999997</v>
      </c>
      <c r="O30" s="231"/>
      <c r="P30" s="100">
        <v>0</v>
      </c>
      <c r="Q30" s="233">
        <f>ROUND('EA FC PYMTS from ACCTG'!C30,0)</f>
        <v>617710</v>
      </c>
      <c r="R30" s="233">
        <f>ROUND('EA FC PYMTS from ACCTG'!D30,0)</f>
        <v>263404</v>
      </c>
      <c r="S30" s="235">
        <f t="shared" si="3"/>
        <v>881114</v>
      </c>
      <c r="T30" s="231"/>
      <c r="U30" s="100">
        <v>0</v>
      </c>
      <c r="V30" s="233">
        <f>ROUND('SED from ACCTG'!C30,0)</f>
        <v>21737</v>
      </c>
      <c r="W30" s="233">
        <f>ROUND('SED from ACCTG'!D30,0)</f>
        <v>32603</v>
      </c>
      <c r="X30" s="237">
        <f t="shared" si="4"/>
        <v>54340</v>
      </c>
      <c r="Y30" s="233"/>
      <c r="Z30" s="100">
        <f>ROUND('FC Pymt Expend from ACCTG'!C30,0)</f>
        <v>3134499</v>
      </c>
      <c r="AA30" s="233">
        <f>ROUND('FC Pymt Expend from ACCTG'!D30,0)</f>
        <v>3457060</v>
      </c>
      <c r="AB30" s="233">
        <f>ROUND('FC Pymt Expend from ACCTG'!E30,0)</f>
        <v>5145324</v>
      </c>
      <c r="AC30" s="235">
        <f t="shared" si="5"/>
        <v>11736883</v>
      </c>
    </row>
    <row r="31" spans="1:29" ht="13.5">
      <c r="A31" s="97" t="s">
        <v>25</v>
      </c>
      <c r="C31" s="234">
        <f t="shared" si="6"/>
        <v>154456</v>
      </c>
      <c r="D31" s="233">
        <f t="shared" si="7"/>
        <v>172551.05</v>
      </c>
      <c r="E31" s="233">
        <f t="shared" si="8"/>
        <v>163429.44</v>
      </c>
      <c r="F31" s="235">
        <f t="shared" si="1"/>
        <v>490436.49</v>
      </c>
      <c r="H31" s="236">
        <v>77366.83</v>
      </c>
      <c r="I31" s="104">
        <f t="shared" si="0"/>
        <v>95184.21999999999</v>
      </c>
      <c r="K31" s="100">
        <v>0</v>
      </c>
      <c r="L31" s="233">
        <f>'FED-NONFED FC Rcpmnt from DCSS'!D31</f>
        <v>5230.95</v>
      </c>
      <c r="M31" s="233">
        <f>'FED-NONFED FC Rcpmnt from DCSS'!E31</f>
        <v>7846.56</v>
      </c>
      <c r="N31" s="235">
        <f t="shared" si="2"/>
        <v>13077.51</v>
      </c>
      <c r="O31" s="231"/>
      <c r="P31" s="100">
        <v>0</v>
      </c>
      <c r="Q31" s="233">
        <f>ROUND('EA FC PYMTS from ACCTG'!C31,0)</f>
        <v>88367</v>
      </c>
      <c r="R31" s="233">
        <f>ROUND('EA FC PYMTS from ACCTG'!D31,0)</f>
        <v>37830</v>
      </c>
      <c r="S31" s="235">
        <f t="shared" si="3"/>
        <v>126197</v>
      </c>
      <c r="T31" s="231"/>
      <c r="U31" s="100">
        <v>0</v>
      </c>
      <c r="V31" s="233">
        <f>ROUND('SED from ACCTG'!C31,0)</f>
        <v>0</v>
      </c>
      <c r="W31" s="233">
        <f>ROUND('SED from ACCTG'!D31,0)</f>
        <v>0</v>
      </c>
      <c r="X31" s="237">
        <f t="shared" si="4"/>
        <v>0</v>
      </c>
      <c r="Y31" s="233"/>
      <c r="Z31" s="100">
        <f>ROUND('FC Pymt Expend from ACCTG'!C31,0)</f>
        <v>154456</v>
      </c>
      <c r="AA31" s="233">
        <f>ROUND('FC Pymt Expend from ACCTG'!D31,0)</f>
        <v>89415</v>
      </c>
      <c r="AB31" s="233">
        <f>ROUND('FC Pymt Expend from ACCTG'!E31,0)</f>
        <v>133446</v>
      </c>
      <c r="AC31" s="235">
        <f t="shared" si="5"/>
        <v>377317</v>
      </c>
    </row>
    <row r="32" spans="1:29" ht="13.5">
      <c r="A32" s="97" t="s">
        <v>26</v>
      </c>
      <c r="C32" s="234">
        <f t="shared" si="6"/>
        <v>32085</v>
      </c>
      <c r="D32" s="233">
        <f t="shared" si="7"/>
        <v>129982.05</v>
      </c>
      <c r="E32" s="233">
        <f t="shared" si="8"/>
        <v>194968.97</v>
      </c>
      <c r="F32" s="235">
        <f t="shared" si="1"/>
        <v>357036.02</v>
      </c>
      <c r="H32" s="236">
        <v>62189.34</v>
      </c>
      <c r="I32" s="104">
        <f t="shared" si="0"/>
        <v>67792.71</v>
      </c>
      <c r="K32" s="100">
        <v>0</v>
      </c>
      <c r="L32" s="233">
        <f>'FED-NONFED FC Rcpmnt from DCSS'!D32</f>
        <v>16351.949999999999</v>
      </c>
      <c r="M32" s="233">
        <f>'FED-NONFED FC Rcpmnt from DCSS'!E32</f>
        <v>24528.03</v>
      </c>
      <c r="N32" s="235">
        <f t="shared" si="2"/>
        <v>40879.979999999996</v>
      </c>
      <c r="O32" s="231"/>
      <c r="P32" s="100">
        <v>0</v>
      </c>
      <c r="Q32" s="233">
        <f>ROUND('EA FC PYMTS from ACCTG'!C32,0)</f>
        <v>0</v>
      </c>
      <c r="R32" s="233">
        <f>ROUND('EA FC PYMTS from ACCTG'!D32,0)</f>
        <v>0</v>
      </c>
      <c r="S32" s="235">
        <f t="shared" si="3"/>
        <v>0</v>
      </c>
      <c r="T32" s="231"/>
      <c r="U32" s="100">
        <v>0</v>
      </c>
      <c r="V32" s="233">
        <f>ROUND('SED from ACCTG'!C32,0)</f>
        <v>0</v>
      </c>
      <c r="W32" s="233">
        <f>ROUND('SED from ACCTG'!D32,0)</f>
        <v>0</v>
      </c>
      <c r="X32" s="237">
        <f t="shared" si="4"/>
        <v>0</v>
      </c>
      <c r="Y32" s="233"/>
      <c r="Z32" s="100">
        <f>ROUND('FC Pymt Expend from ACCTG'!C32,0)</f>
        <v>32085</v>
      </c>
      <c r="AA32" s="233">
        <f>ROUND('FC Pymt Expend from ACCTG'!D32,0)</f>
        <v>146334</v>
      </c>
      <c r="AB32" s="233">
        <f>ROUND('FC Pymt Expend from ACCTG'!E32,0)</f>
        <v>219497</v>
      </c>
      <c r="AC32" s="235">
        <f t="shared" si="5"/>
        <v>397916</v>
      </c>
    </row>
    <row r="33" spans="1:29" ht="13.5">
      <c r="A33" s="97" t="s">
        <v>27</v>
      </c>
      <c r="C33" s="234">
        <f t="shared" si="6"/>
        <v>2383195</v>
      </c>
      <c r="D33" s="233">
        <f t="shared" si="7"/>
        <v>3866640.32</v>
      </c>
      <c r="E33" s="233">
        <f t="shared" si="8"/>
        <v>5420543.9</v>
      </c>
      <c r="F33" s="235">
        <f t="shared" si="1"/>
        <v>11670379.22</v>
      </c>
      <c r="H33" s="236">
        <v>3619076.83</v>
      </c>
      <c r="I33" s="104">
        <f t="shared" si="0"/>
        <v>247563.48999999976</v>
      </c>
      <c r="K33" s="100">
        <v>0</v>
      </c>
      <c r="L33" s="233">
        <f>'FED-NONFED FC Rcpmnt from DCSS'!D33</f>
        <v>130244.67999999998</v>
      </c>
      <c r="M33" s="233">
        <f>'FED-NONFED FC Rcpmnt from DCSS'!E33</f>
        <v>195367.1</v>
      </c>
      <c r="N33" s="235">
        <f t="shared" si="2"/>
        <v>325611.77999999997</v>
      </c>
      <c r="O33" s="231"/>
      <c r="P33" s="100">
        <v>0</v>
      </c>
      <c r="Q33" s="233">
        <f>ROUND('EA FC PYMTS from ACCTG'!C33,0)</f>
        <v>334162</v>
      </c>
      <c r="R33" s="233">
        <f>ROUND('EA FC PYMTS from ACCTG'!D33,0)</f>
        <v>143212</v>
      </c>
      <c r="S33" s="235">
        <f t="shared" si="3"/>
        <v>477374</v>
      </c>
      <c r="T33" s="231"/>
      <c r="U33" s="100">
        <v>0</v>
      </c>
      <c r="V33" s="233">
        <f>ROUND('SED from ACCTG'!C33,0)</f>
        <v>407060</v>
      </c>
      <c r="W33" s="233">
        <f>ROUND('SED from ACCTG'!D33,0)</f>
        <v>610586</v>
      </c>
      <c r="X33" s="237">
        <f t="shared" si="4"/>
        <v>1017646</v>
      </c>
      <c r="Y33" s="233"/>
      <c r="Z33" s="100">
        <f>ROUND('FC Pymt Expend from ACCTG'!C33,0)</f>
        <v>2383195</v>
      </c>
      <c r="AA33" s="233">
        <f>ROUND('FC Pymt Expend from ACCTG'!D33,0)</f>
        <v>3255663</v>
      </c>
      <c r="AB33" s="233">
        <f>ROUND('FC Pymt Expend from ACCTG'!E33,0)</f>
        <v>4862113</v>
      </c>
      <c r="AC33" s="235">
        <f t="shared" si="5"/>
        <v>10500971</v>
      </c>
    </row>
    <row r="34" spans="1:29" ht="13.5">
      <c r="A34" s="97" t="s">
        <v>28</v>
      </c>
      <c r="C34" s="234">
        <f t="shared" si="6"/>
        <v>626274</v>
      </c>
      <c r="D34" s="233">
        <f t="shared" si="7"/>
        <v>1227068.12</v>
      </c>
      <c r="E34" s="233">
        <f t="shared" si="8"/>
        <v>1678941.6</v>
      </c>
      <c r="F34" s="235">
        <f t="shared" si="1"/>
        <v>3532283.72</v>
      </c>
      <c r="H34" s="236">
        <v>1303319.6</v>
      </c>
      <c r="I34" s="104">
        <f t="shared" si="0"/>
        <v>-76251.47999999998</v>
      </c>
      <c r="K34" s="100">
        <v>0</v>
      </c>
      <c r="L34" s="233">
        <f>'FED-NONFED FC Rcpmnt from DCSS'!D34</f>
        <v>81232.87999999999</v>
      </c>
      <c r="M34" s="233">
        <f>'FED-NONFED FC Rcpmnt from DCSS'!E34</f>
        <v>121849.40000000001</v>
      </c>
      <c r="N34" s="235">
        <f t="shared" si="2"/>
        <v>203082.28</v>
      </c>
      <c r="O34" s="231"/>
      <c r="P34" s="100">
        <v>0</v>
      </c>
      <c r="Q34" s="233">
        <f>ROUND('EA FC PYMTS from ACCTG'!C34,0)</f>
        <v>145539</v>
      </c>
      <c r="R34" s="233">
        <f>ROUND('EA FC PYMTS from ACCTG'!D34,0)</f>
        <v>61603</v>
      </c>
      <c r="S34" s="235">
        <f t="shared" si="3"/>
        <v>207142</v>
      </c>
      <c r="T34" s="231"/>
      <c r="U34" s="100">
        <v>0</v>
      </c>
      <c r="V34" s="233">
        <f>ROUND('SED from ACCTG'!C34,0)</f>
        <v>145673</v>
      </c>
      <c r="W34" s="233">
        <f>ROUND('SED from ACCTG'!D34,0)</f>
        <v>218505</v>
      </c>
      <c r="X34" s="237">
        <f t="shared" si="4"/>
        <v>364178</v>
      </c>
      <c r="Y34" s="233"/>
      <c r="Z34" s="100">
        <f>ROUND('FC Pymt Expend from ACCTG'!C34,0)</f>
        <v>626274</v>
      </c>
      <c r="AA34" s="233">
        <f>ROUND('FC Pymt Expend from ACCTG'!D34,0)</f>
        <v>1017089</v>
      </c>
      <c r="AB34" s="233">
        <f>ROUND('FC Pymt Expend from ACCTG'!E34,0)</f>
        <v>1520683</v>
      </c>
      <c r="AC34" s="235">
        <f t="shared" si="5"/>
        <v>3164046</v>
      </c>
    </row>
    <row r="35" spans="1:29" ht="13.5">
      <c r="A35" s="97" t="s">
        <v>29</v>
      </c>
      <c r="C35" s="234">
        <f t="shared" si="6"/>
        <v>448981</v>
      </c>
      <c r="D35" s="233">
        <f t="shared" si="7"/>
        <v>335593.75</v>
      </c>
      <c r="E35" s="233">
        <f t="shared" si="8"/>
        <v>492950.53</v>
      </c>
      <c r="F35" s="235">
        <f t="shared" si="1"/>
        <v>1277525.28</v>
      </c>
      <c r="H35" s="236">
        <v>352990.67</v>
      </c>
      <c r="I35" s="104">
        <f t="shared" si="0"/>
        <v>-17396.919999999984</v>
      </c>
      <c r="K35" s="100">
        <v>0</v>
      </c>
      <c r="L35" s="233">
        <f>'FED-NONFED FC Rcpmnt from DCSS'!D35</f>
        <v>59460.25</v>
      </c>
      <c r="M35" s="233">
        <f>'FED-NONFED FC Rcpmnt from DCSS'!E35</f>
        <v>89190.47</v>
      </c>
      <c r="N35" s="235">
        <f t="shared" si="2"/>
        <v>148650.72</v>
      </c>
      <c r="O35" s="231"/>
      <c r="P35" s="100">
        <v>0</v>
      </c>
      <c r="Q35" s="233">
        <f>ROUND('EA FC PYMTS from ACCTG'!C35,0)</f>
        <v>9738</v>
      </c>
      <c r="R35" s="233">
        <f>ROUND('EA FC PYMTS from ACCTG'!D35,0)</f>
        <v>4173</v>
      </c>
      <c r="S35" s="235">
        <f t="shared" si="3"/>
        <v>13911</v>
      </c>
      <c r="T35" s="231"/>
      <c r="U35" s="100">
        <v>0</v>
      </c>
      <c r="V35" s="233">
        <f>ROUND('SED from ACCTG'!C35,0)</f>
        <v>3612</v>
      </c>
      <c r="W35" s="233">
        <f>ROUND('SED from ACCTG'!D35,0)</f>
        <v>5420</v>
      </c>
      <c r="X35" s="237">
        <f t="shared" si="4"/>
        <v>9032</v>
      </c>
      <c r="Y35" s="233"/>
      <c r="Z35" s="100">
        <f>ROUND('FC Pymt Expend from ACCTG'!C35,0)</f>
        <v>448981</v>
      </c>
      <c r="AA35" s="233">
        <f>ROUND('FC Pymt Expend from ACCTG'!D35,0)</f>
        <v>381704</v>
      </c>
      <c r="AB35" s="233">
        <f>ROUND('FC Pymt Expend from ACCTG'!E35,0)</f>
        <v>572548</v>
      </c>
      <c r="AC35" s="235">
        <f t="shared" si="5"/>
        <v>1403233</v>
      </c>
    </row>
    <row r="36" spans="1:29" ht="13.5">
      <c r="A36" s="97" t="s">
        <v>30</v>
      </c>
      <c r="C36" s="234">
        <f t="shared" si="6"/>
        <v>11340515</v>
      </c>
      <c r="D36" s="233">
        <f t="shared" si="7"/>
        <v>22673591.73</v>
      </c>
      <c r="E36" s="233">
        <f t="shared" si="8"/>
        <v>32524222.46</v>
      </c>
      <c r="F36" s="235">
        <f t="shared" si="1"/>
        <v>66538329.190000005</v>
      </c>
      <c r="H36" s="236">
        <v>21524791.33</v>
      </c>
      <c r="I36" s="104">
        <f t="shared" si="0"/>
        <v>1148800.4000000022</v>
      </c>
      <c r="K36" s="100">
        <v>0</v>
      </c>
      <c r="L36" s="233">
        <f>'FED-NONFED FC Rcpmnt from DCSS'!D36</f>
        <v>561262.2699999999</v>
      </c>
      <c r="M36" s="233">
        <f>'FED-NONFED FC Rcpmnt from DCSS'!E36</f>
        <v>841893.5400000002</v>
      </c>
      <c r="N36" s="235">
        <f t="shared" si="2"/>
        <v>1403155.81</v>
      </c>
      <c r="O36" s="231"/>
      <c r="P36" s="100">
        <v>0</v>
      </c>
      <c r="Q36" s="233">
        <f>ROUND('EA FC PYMTS from ACCTG'!C36,0)</f>
        <v>1261267</v>
      </c>
      <c r="R36" s="233">
        <f>ROUND('EA FC PYMTS from ACCTG'!D36,0)</f>
        <v>537889</v>
      </c>
      <c r="S36" s="235">
        <f t="shared" si="3"/>
        <v>1799156</v>
      </c>
      <c r="T36" s="231"/>
      <c r="U36" s="100">
        <v>0</v>
      </c>
      <c r="V36" s="233">
        <f>ROUND('SED from ACCTG'!C36,0)</f>
        <v>6339908</v>
      </c>
      <c r="W36" s="233">
        <f>ROUND('SED from ACCTG'!D36,0)</f>
        <v>9509862</v>
      </c>
      <c r="X36" s="237">
        <f t="shared" si="4"/>
        <v>15849770</v>
      </c>
      <c r="Y36" s="233"/>
      <c r="Z36" s="100">
        <f>ROUND('FC Pymt Expend from ACCTG'!C36,0)</f>
        <v>11340515</v>
      </c>
      <c r="AA36" s="233">
        <f>ROUND('FC Pymt Expend from ACCTG'!D36,0)</f>
        <v>15633679</v>
      </c>
      <c r="AB36" s="233">
        <f>ROUND('FC Pymt Expend from ACCTG'!E36,0)</f>
        <v>23318365</v>
      </c>
      <c r="AC36" s="235">
        <f t="shared" si="5"/>
        <v>50292559</v>
      </c>
    </row>
    <row r="37" spans="1:29" ht="13.5">
      <c r="A37" s="97" t="s">
        <v>31</v>
      </c>
      <c r="C37" s="234">
        <f t="shared" si="6"/>
        <v>1117877</v>
      </c>
      <c r="D37" s="233">
        <f t="shared" si="7"/>
        <v>3475851.81</v>
      </c>
      <c r="E37" s="233">
        <f t="shared" si="8"/>
        <v>4735401.09</v>
      </c>
      <c r="F37" s="235">
        <f t="shared" si="1"/>
        <v>9329129.9</v>
      </c>
      <c r="H37" s="236">
        <v>3344316.85</v>
      </c>
      <c r="I37" s="104">
        <f t="shared" si="0"/>
        <v>131534.95999999996</v>
      </c>
      <c r="K37" s="100">
        <v>0</v>
      </c>
      <c r="L37" s="233">
        <f>'FED-NONFED FC Rcpmnt from DCSS'!D37</f>
        <v>107659.19</v>
      </c>
      <c r="M37" s="233">
        <f>'FED-NONFED FC Rcpmnt from DCSS'!E37</f>
        <v>161488.91000000003</v>
      </c>
      <c r="N37" s="235">
        <f t="shared" si="2"/>
        <v>269148.10000000003</v>
      </c>
      <c r="O37" s="231"/>
      <c r="P37" s="100">
        <v>0</v>
      </c>
      <c r="Q37" s="233">
        <f>ROUND('EA FC PYMTS from ACCTG'!C37,0)</f>
        <v>425749</v>
      </c>
      <c r="R37" s="233">
        <f>ROUND('EA FC PYMTS from ACCTG'!D37,0)</f>
        <v>180662</v>
      </c>
      <c r="S37" s="235">
        <f t="shared" si="3"/>
        <v>606411</v>
      </c>
      <c r="T37" s="231"/>
      <c r="U37" s="100">
        <v>0</v>
      </c>
      <c r="V37" s="233">
        <f>ROUND('SED from ACCTG'!C37,0)</f>
        <v>511702</v>
      </c>
      <c r="W37" s="233">
        <f>ROUND('SED from ACCTG'!D37,0)</f>
        <v>767550</v>
      </c>
      <c r="X37" s="237">
        <f t="shared" si="4"/>
        <v>1279252</v>
      </c>
      <c r="Y37" s="233"/>
      <c r="Z37" s="100">
        <f>ROUND('FC Pymt Expend from ACCTG'!C37,0)</f>
        <v>1117877</v>
      </c>
      <c r="AA37" s="233">
        <f>ROUND('FC Pymt Expend from ACCTG'!D37,0)</f>
        <v>2646060</v>
      </c>
      <c r="AB37" s="233">
        <f>ROUND('FC Pymt Expend from ACCTG'!E37,0)</f>
        <v>3948678</v>
      </c>
      <c r="AC37" s="235">
        <f t="shared" si="5"/>
        <v>7712615</v>
      </c>
    </row>
    <row r="38" spans="1:29" ht="13.5">
      <c r="A38" s="97" t="s">
        <v>32</v>
      </c>
      <c r="C38" s="234">
        <f t="shared" si="6"/>
        <v>287373</v>
      </c>
      <c r="D38" s="233">
        <f t="shared" si="7"/>
        <v>491968.73</v>
      </c>
      <c r="E38" s="233">
        <f t="shared" si="8"/>
        <v>652905.48</v>
      </c>
      <c r="F38" s="235">
        <f t="shared" si="1"/>
        <v>1432247.21</v>
      </c>
      <c r="H38" s="236">
        <v>592707.7</v>
      </c>
      <c r="I38" s="104">
        <f t="shared" si="0"/>
        <v>-100738.96999999997</v>
      </c>
      <c r="K38" s="100">
        <v>0</v>
      </c>
      <c r="L38" s="233">
        <f>'FED-NONFED FC Rcpmnt from DCSS'!D38</f>
        <v>19448.270000000004</v>
      </c>
      <c r="M38" s="233">
        <f>'FED-NONFED FC Rcpmnt from DCSS'!E38</f>
        <v>29172.52</v>
      </c>
      <c r="N38" s="235">
        <f t="shared" si="2"/>
        <v>48620.79000000001</v>
      </c>
      <c r="O38" s="231"/>
      <c r="P38" s="100">
        <v>0</v>
      </c>
      <c r="Q38" s="233">
        <f>ROUND('EA FC PYMTS from ACCTG'!C38,0)</f>
        <v>74592</v>
      </c>
      <c r="R38" s="233">
        <f>ROUND('EA FC PYMTS from ACCTG'!D38,0)</f>
        <v>31411</v>
      </c>
      <c r="S38" s="235">
        <f t="shared" si="3"/>
        <v>106003</v>
      </c>
      <c r="T38" s="231"/>
      <c r="U38" s="100">
        <v>0</v>
      </c>
      <c r="V38" s="233">
        <f>ROUND('SED from ACCTG'!C38,0)</f>
        <v>0</v>
      </c>
      <c r="W38" s="233">
        <f>ROUND('SED from ACCTG'!D38,0)</f>
        <v>0</v>
      </c>
      <c r="X38" s="237">
        <f t="shared" si="4"/>
        <v>0</v>
      </c>
      <c r="Y38" s="233"/>
      <c r="Z38" s="100">
        <f>ROUND('FC Pymt Expend from ACCTG'!C38,0)</f>
        <v>287373</v>
      </c>
      <c r="AA38" s="233">
        <f>ROUND('FC Pymt Expend from ACCTG'!D38,0)</f>
        <v>436825</v>
      </c>
      <c r="AB38" s="233">
        <f>ROUND('FC Pymt Expend from ACCTG'!E38,0)</f>
        <v>650667</v>
      </c>
      <c r="AC38" s="235">
        <f t="shared" si="5"/>
        <v>1374865</v>
      </c>
    </row>
    <row r="39" spans="1:29" ht="13.5">
      <c r="A39" s="97" t="s">
        <v>33</v>
      </c>
      <c r="C39" s="234">
        <f t="shared" si="6"/>
        <v>16542647</v>
      </c>
      <c r="D39" s="233">
        <f t="shared" si="7"/>
        <v>26908893.82</v>
      </c>
      <c r="E39" s="233">
        <f t="shared" si="8"/>
        <v>34915547.69</v>
      </c>
      <c r="F39" s="235">
        <f t="shared" si="1"/>
        <v>78367088.50999999</v>
      </c>
      <c r="H39" s="236">
        <v>33378141.61</v>
      </c>
      <c r="I39" s="104">
        <f aca="true" t="shared" si="9" ref="I39:I64">D39-H39</f>
        <v>-6469247.789999999</v>
      </c>
      <c r="K39" s="100">
        <v>0</v>
      </c>
      <c r="L39" s="233">
        <f>'FED-NONFED FC Rcpmnt from DCSS'!D39</f>
        <v>671032.1799999999</v>
      </c>
      <c r="M39" s="233">
        <f>'FED-NONFED FC Rcpmnt from DCSS'!E39</f>
        <v>1006548.31</v>
      </c>
      <c r="N39" s="235">
        <f t="shared" si="2"/>
        <v>1677580.49</v>
      </c>
      <c r="O39" s="231"/>
      <c r="P39" s="100">
        <v>0</v>
      </c>
      <c r="Q39" s="233">
        <f>ROUND('EA FC PYMTS from ACCTG'!C39,0)</f>
        <v>4783860</v>
      </c>
      <c r="R39" s="233">
        <f>ROUND('EA FC PYMTS from ACCTG'!D39,0)</f>
        <v>2031751</v>
      </c>
      <c r="S39" s="235">
        <f t="shared" si="3"/>
        <v>6815611</v>
      </c>
      <c r="T39" s="231"/>
      <c r="U39" s="100">
        <v>0</v>
      </c>
      <c r="V39" s="233">
        <f>ROUND('SED from ACCTG'!C39,0)</f>
        <v>2433697</v>
      </c>
      <c r="W39" s="233">
        <f>ROUND('SED from ACCTG'!D39,0)</f>
        <v>3650549</v>
      </c>
      <c r="X39" s="237">
        <f t="shared" si="4"/>
        <v>6084246</v>
      </c>
      <c r="Y39" s="233"/>
      <c r="Z39" s="100">
        <f>ROUND('FC Pymt Expend from ACCTG'!C39,0)</f>
        <v>16542647</v>
      </c>
      <c r="AA39" s="233">
        <f>ROUND('FC Pymt Expend from ACCTG'!D39,0)</f>
        <v>20362369</v>
      </c>
      <c r="AB39" s="233">
        <f>ROUND('FC Pymt Expend from ACCTG'!E39,0)</f>
        <v>30239796</v>
      </c>
      <c r="AC39" s="235">
        <f t="shared" si="5"/>
        <v>67144812</v>
      </c>
    </row>
    <row r="40" spans="1:29" ht="13.5">
      <c r="A40" s="97" t="s">
        <v>34</v>
      </c>
      <c r="C40" s="234">
        <f t="shared" si="6"/>
        <v>22862354</v>
      </c>
      <c r="D40" s="233">
        <f t="shared" si="7"/>
        <v>25992081.98</v>
      </c>
      <c r="E40" s="233">
        <f t="shared" si="8"/>
        <v>36397080.89</v>
      </c>
      <c r="F40" s="235">
        <f t="shared" si="1"/>
        <v>85251516.87</v>
      </c>
      <c r="H40" s="236">
        <v>26690054.08</v>
      </c>
      <c r="I40" s="104">
        <f t="shared" si="9"/>
        <v>-697972.0999999978</v>
      </c>
      <c r="K40" s="100">
        <v>0</v>
      </c>
      <c r="L40" s="233">
        <f>'FED-NONFED FC Rcpmnt from DCSS'!D40</f>
        <v>587782.02</v>
      </c>
      <c r="M40" s="233">
        <f>'FED-NONFED FC Rcpmnt from DCSS'!E40</f>
        <v>881673.11</v>
      </c>
      <c r="N40" s="235">
        <f t="shared" si="2"/>
        <v>1469455.13</v>
      </c>
      <c r="O40" s="231"/>
      <c r="P40" s="100">
        <v>0</v>
      </c>
      <c r="Q40" s="233">
        <f>ROUND('EA FC PYMTS from ACCTG'!C40,0)</f>
        <v>2168117</v>
      </c>
      <c r="R40" s="233">
        <f>ROUND('EA FC PYMTS from ACCTG'!D40,0)</f>
        <v>923105</v>
      </c>
      <c r="S40" s="235">
        <f t="shared" si="3"/>
        <v>3091222</v>
      </c>
      <c r="T40" s="231"/>
      <c r="U40" s="100">
        <v>0</v>
      </c>
      <c r="V40" s="233">
        <f>ROUND('SED from ACCTG'!C40,0)</f>
        <v>2699455</v>
      </c>
      <c r="W40" s="233">
        <f>ROUND('SED from ACCTG'!D40,0)</f>
        <v>4049183</v>
      </c>
      <c r="X40" s="237">
        <f t="shared" si="4"/>
        <v>6748638</v>
      </c>
      <c r="Y40" s="233"/>
      <c r="Z40" s="100">
        <f>ROUND('FC Pymt Expend from ACCTG'!C40,0)</f>
        <v>22862354</v>
      </c>
      <c r="AA40" s="233">
        <f>ROUND('FC Pymt Expend from ACCTG'!D40,0)</f>
        <v>21712292</v>
      </c>
      <c r="AB40" s="233">
        <f>ROUND('FC Pymt Expend from ACCTG'!E40,0)</f>
        <v>32306466</v>
      </c>
      <c r="AC40" s="235">
        <f t="shared" si="5"/>
        <v>76881112</v>
      </c>
    </row>
    <row r="41" spans="1:29" ht="13.5">
      <c r="A41" s="97" t="s">
        <v>35</v>
      </c>
      <c r="C41" s="234">
        <f t="shared" si="6"/>
        <v>558576</v>
      </c>
      <c r="D41" s="233">
        <f t="shared" si="7"/>
        <v>632296.23</v>
      </c>
      <c r="E41" s="233">
        <f t="shared" si="8"/>
        <v>858079.18</v>
      </c>
      <c r="F41" s="235">
        <f t="shared" si="1"/>
        <v>2048951.4100000001</v>
      </c>
      <c r="H41" s="236">
        <v>586344.62</v>
      </c>
      <c r="I41" s="104">
        <f t="shared" si="9"/>
        <v>45951.609999999986</v>
      </c>
      <c r="K41" s="100">
        <v>0</v>
      </c>
      <c r="L41" s="233">
        <f>'FED-NONFED FC Rcpmnt from DCSS'!D41</f>
        <v>16607.77</v>
      </c>
      <c r="M41" s="233">
        <f>'FED-NONFED FC Rcpmnt from DCSS'!E41</f>
        <v>24911.82</v>
      </c>
      <c r="N41" s="235">
        <f t="shared" si="2"/>
        <v>41519.59</v>
      </c>
      <c r="O41" s="231"/>
      <c r="P41" s="100">
        <v>0</v>
      </c>
      <c r="Q41" s="233">
        <f>ROUND('EA FC PYMTS from ACCTG'!C41,0)</f>
        <v>84344</v>
      </c>
      <c r="R41" s="233">
        <f>ROUND('EA FC PYMTS from ACCTG'!D41,0)</f>
        <v>36148</v>
      </c>
      <c r="S41" s="235">
        <f t="shared" si="3"/>
        <v>120492</v>
      </c>
      <c r="T41" s="231"/>
      <c r="U41" s="100">
        <v>0</v>
      </c>
      <c r="V41" s="233">
        <f>ROUND('SED from ACCTG'!C41,0)</f>
        <v>21405</v>
      </c>
      <c r="W41" s="233">
        <f>ROUND('SED from ACCTG'!D41,0)</f>
        <v>32107</v>
      </c>
      <c r="X41" s="237">
        <f t="shared" si="4"/>
        <v>53512</v>
      </c>
      <c r="Y41" s="233"/>
      <c r="Z41" s="100">
        <f>ROUND('FC Pymt Expend from ACCTG'!C41,0)</f>
        <v>558576</v>
      </c>
      <c r="AA41" s="233">
        <f>ROUND('FC Pymt Expend from ACCTG'!D41,0)</f>
        <v>543155</v>
      </c>
      <c r="AB41" s="233">
        <f>ROUND('FC Pymt Expend from ACCTG'!E41,0)</f>
        <v>814736</v>
      </c>
      <c r="AC41" s="235">
        <f t="shared" si="5"/>
        <v>1916467</v>
      </c>
    </row>
    <row r="42" spans="1:29" ht="13.5">
      <c r="A42" s="97" t="s">
        <v>36</v>
      </c>
      <c r="C42" s="234">
        <f t="shared" si="6"/>
        <v>20668857</v>
      </c>
      <c r="D42" s="233">
        <f t="shared" si="7"/>
        <v>26381363.57</v>
      </c>
      <c r="E42" s="233">
        <f t="shared" si="8"/>
        <v>36856671.14</v>
      </c>
      <c r="F42" s="235">
        <f t="shared" si="1"/>
        <v>83906891.71000001</v>
      </c>
      <c r="H42" s="236">
        <v>28498959.97</v>
      </c>
      <c r="I42" s="104">
        <f t="shared" si="9"/>
        <v>-2117596.3999999985</v>
      </c>
      <c r="K42" s="100">
        <v>0</v>
      </c>
      <c r="L42" s="233">
        <f>'FED-NONFED FC Rcpmnt from DCSS'!D42</f>
        <v>529920.43</v>
      </c>
      <c r="M42" s="233">
        <f>'FED-NONFED FC Rcpmnt from DCSS'!E42</f>
        <v>794880.86</v>
      </c>
      <c r="N42" s="235">
        <f t="shared" si="2"/>
        <v>1324801.29</v>
      </c>
      <c r="O42" s="231"/>
      <c r="P42" s="100">
        <v>0</v>
      </c>
      <c r="Q42" s="233">
        <f>ROUND('EA FC PYMTS from ACCTG'!C42,0)</f>
        <v>2243542</v>
      </c>
      <c r="R42" s="233">
        <f>ROUND('EA FC PYMTS from ACCTG'!D42,0)</f>
        <v>954444</v>
      </c>
      <c r="S42" s="235">
        <f t="shared" si="3"/>
        <v>3197986</v>
      </c>
      <c r="T42" s="231"/>
      <c r="U42" s="100">
        <v>0</v>
      </c>
      <c r="V42" s="233">
        <f>ROUND('SED from ACCTG'!C42,0)</f>
        <v>2042747</v>
      </c>
      <c r="W42" s="233">
        <f>ROUND('SED from ACCTG'!D42,0)</f>
        <v>3064121</v>
      </c>
      <c r="X42" s="237">
        <f t="shared" si="4"/>
        <v>5106868</v>
      </c>
      <c r="Y42" s="233"/>
      <c r="Z42" s="100">
        <f>ROUND('FC Pymt Expend from ACCTG'!C42,0)</f>
        <v>20668857</v>
      </c>
      <c r="AA42" s="233">
        <f>ROUND('FC Pymt Expend from ACCTG'!D42,0)</f>
        <v>22624995</v>
      </c>
      <c r="AB42" s="233">
        <f>ROUND('FC Pymt Expend from ACCTG'!E42,0)</f>
        <v>33632987</v>
      </c>
      <c r="AC42" s="235">
        <f t="shared" si="5"/>
        <v>76926839</v>
      </c>
    </row>
    <row r="43" spans="1:29" ht="13.5">
      <c r="A43" s="97" t="s">
        <v>37</v>
      </c>
      <c r="C43" s="234">
        <f t="shared" si="6"/>
        <v>21013394</v>
      </c>
      <c r="D43" s="233">
        <f t="shared" si="7"/>
        <v>27770572.95</v>
      </c>
      <c r="E43" s="233">
        <f t="shared" si="8"/>
        <v>37805715.32</v>
      </c>
      <c r="F43" s="235">
        <f t="shared" si="1"/>
        <v>86589682.27000001</v>
      </c>
      <c r="H43" s="236">
        <v>27728080.34</v>
      </c>
      <c r="I43" s="104">
        <f t="shared" si="9"/>
        <v>42492.609999999404</v>
      </c>
      <c r="K43" s="100">
        <v>0</v>
      </c>
      <c r="L43" s="233">
        <f>'FED-NONFED FC Rcpmnt from DCSS'!D43</f>
        <v>524249.05000000005</v>
      </c>
      <c r="M43" s="233">
        <f>'FED-NONFED FC Rcpmnt from DCSS'!E43</f>
        <v>786373.6799999999</v>
      </c>
      <c r="N43" s="235">
        <f t="shared" si="2"/>
        <v>1310622.73</v>
      </c>
      <c r="O43" s="231"/>
      <c r="P43" s="100">
        <v>0</v>
      </c>
      <c r="Q43" s="233">
        <f>ROUND('EA FC PYMTS from ACCTG'!C43,0)</f>
        <v>3142911</v>
      </c>
      <c r="R43" s="233">
        <f>ROUND('EA FC PYMTS from ACCTG'!D43,0)</f>
        <v>1314605</v>
      </c>
      <c r="S43" s="235">
        <f t="shared" si="3"/>
        <v>4457516</v>
      </c>
      <c r="T43" s="231"/>
      <c r="U43" s="100">
        <v>0</v>
      </c>
      <c r="V43" s="233">
        <f>ROUND('SED from ACCTG'!C43,0)</f>
        <v>3921822</v>
      </c>
      <c r="W43" s="233">
        <f>ROUND('SED from ACCTG'!D43,0)</f>
        <v>5882732</v>
      </c>
      <c r="X43" s="237">
        <f t="shared" si="4"/>
        <v>9804554</v>
      </c>
      <c r="Y43" s="233"/>
      <c r="Z43" s="100">
        <f>ROUND('FC Pymt Expend from ACCTG'!C43,0)</f>
        <v>21013394</v>
      </c>
      <c r="AA43" s="233">
        <f>ROUND('FC Pymt Expend from ACCTG'!D43,0)</f>
        <v>21230089</v>
      </c>
      <c r="AB43" s="233">
        <f>ROUND('FC Pymt Expend from ACCTG'!E43,0)</f>
        <v>31394752</v>
      </c>
      <c r="AC43" s="235">
        <f t="shared" si="5"/>
        <v>73638235</v>
      </c>
    </row>
    <row r="44" spans="1:29" ht="13.5">
      <c r="A44" s="97" t="s">
        <v>38</v>
      </c>
      <c r="C44" s="234">
        <f t="shared" si="6"/>
        <v>10125902</v>
      </c>
      <c r="D44" s="233">
        <f t="shared" si="7"/>
        <v>9296730.7</v>
      </c>
      <c r="E44" s="233">
        <f t="shared" si="8"/>
        <v>13436413.48</v>
      </c>
      <c r="F44" s="235">
        <f t="shared" si="1"/>
        <v>32859046.18</v>
      </c>
      <c r="H44" s="236">
        <v>9750261.71</v>
      </c>
      <c r="I44" s="104">
        <f t="shared" si="9"/>
        <v>-453531.01000000164</v>
      </c>
      <c r="K44" s="100">
        <v>0</v>
      </c>
      <c r="L44" s="233">
        <f>'FED-NONFED FC Rcpmnt from DCSS'!D44</f>
        <v>224244.3</v>
      </c>
      <c r="M44" s="233">
        <f>'FED-NONFED FC Rcpmnt from DCSS'!E44</f>
        <v>336366.51999999996</v>
      </c>
      <c r="N44" s="235">
        <f t="shared" si="2"/>
        <v>560610.82</v>
      </c>
      <c r="O44" s="231"/>
      <c r="P44" s="100">
        <v>0</v>
      </c>
      <c r="Q44" s="233">
        <f>ROUND('EA FC PYMTS from ACCTG'!C44,0)</f>
        <v>394460</v>
      </c>
      <c r="R44" s="233">
        <f>ROUND('EA FC PYMTS from ACCTG'!D44,0)</f>
        <v>168665</v>
      </c>
      <c r="S44" s="235">
        <f t="shared" si="3"/>
        <v>563125</v>
      </c>
      <c r="T44" s="231"/>
      <c r="U44" s="100">
        <v>0</v>
      </c>
      <c r="V44" s="233">
        <f>ROUND('SED from ACCTG'!C44,0)</f>
        <v>568108</v>
      </c>
      <c r="W44" s="233">
        <f>ROUND('SED from ACCTG'!D44,0)</f>
        <v>852161</v>
      </c>
      <c r="X44" s="237">
        <f t="shared" si="4"/>
        <v>1420269</v>
      </c>
      <c r="Y44" s="233"/>
      <c r="Z44" s="100">
        <f>ROUND('FC Pymt Expend from ACCTG'!C44,0)</f>
        <v>10125902</v>
      </c>
      <c r="AA44" s="233">
        <f>ROUND('FC Pymt Expend from ACCTG'!D44,0)</f>
        <v>8558407</v>
      </c>
      <c r="AB44" s="233">
        <f>ROUND('FC Pymt Expend from ACCTG'!E44,0)</f>
        <v>12751954</v>
      </c>
      <c r="AC44" s="235">
        <f t="shared" si="5"/>
        <v>31436263</v>
      </c>
    </row>
    <row r="45" spans="1:29" ht="13.5">
      <c r="A45" s="97" t="s">
        <v>39</v>
      </c>
      <c r="C45" s="234">
        <f t="shared" si="6"/>
        <v>8130562</v>
      </c>
      <c r="D45" s="233">
        <f t="shared" si="7"/>
        <v>9755054.63</v>
      </c>
      <c r="E45" s="233">
        <f t="shared" si="8"/>
        <v>14066631.41</v>
      </c>
      <c r="F45" s="235">
        <f t="shared" si="1"/>
        <v>31952248.040000003</v>
      </c>
      <c r="H45" s="236">
        <v>9977999.71</v>
      </c>
      <c r="I45" s="104">
        <f t="shared" si="9"/>
        <v>-222945.08000000007</v>
      </c>
      <c r="K45" s="100">
        <v>0</v>
      </c>
      <c r="L45" s="233">
        <f>'FED-NONFED FC Rcpmnt from DCSS'!D45</f>
        <v>137422.37000000002</v>
      </c>
      <c r="M45" s="233">
        <f>'FED-NONFED FC Rcpmnt from DCSS'!E45</f>
        <v>206133.58999999997</v>
      </c>
      <c r="N45" s="235">
        <f t="shared" si="2"/>
        <v>343555.95999999996</v>
      </c>
      <c r="O45" s="231"/>
      <c r="P45" s="100">
        <v>0</v>
      </c>
      <c r="Q45" s="233">
        <f>ROUND('EA FC PYMTS from ACCTG'!C45,0)</f>
        <v>432102</v>
      </c>
      <c r="R45" s="233">
        <f>ROUND('EA FC PYMTS from ACCTG'!D45,0)</f>
        <v>183301</v>
      </c>
      <c r="S45" s="235">
        <f t="shared" si="3"/>
        <v>615403</v>
      </c>
      <c r="T45" s="231"/>
      <c r="U45" s="100">
        <v>0</v>
      </c>
      <c r="V45" s="233">
        <f>ROUND('SED from ACCTG'!C45,0)</f>
        <v>558088</v>
      </c>
      <c r="W45" s="233">
        <f>ROUND('SED from ACCTG'!D45,0)</f>
        <v>837134</v>
      </c>
      <c r="X45" s="237">
        <f t="shared" si="4"/>
        <v>1395222</v>
      </c>
      <c r="Y45" s="233"/>
      <c r="Z45" s="100">
        <f>ROUND('FC Pymt Expend from ACCTG'!C45,0)</f>
        <v>8130562</v>
      </c>
      <c r="AA45" s="233">
        <f>ROUND('FC Pymt Expend from ACCTG'!D45,0)</f>
        <v>8902287</v>
      </c>
      <c r="AB45" s="233">
        <f>ROUND('FC Pymt Expend from ACCTG'!E45,0)</f>
        <v>13252330</v>
      </c>
      <c r="AC45" s="235">
        <f t="shared" si="5"/>
        <v>30285179</v>
      </c>
    </row>
    <row r="46" spans="1:29" ht="13.5">
      <c r="A46" s="97" t="s">
        <v>40</v>
      </c>
      <c r="C46" s="234">
        <f t="shared" si="6"/>
        <v>2237967</v>
      </c>
      <c r="D46" s="233">
        <f t="shared" si="7"/>
        <v>3010779.98</v>
      </c>
      <c r="E46" s="233">
        <f t="shared" si="8"/>
        <v>4490572.84</v>
      </c>
      <c r="F46" s="235">
        <f t="shared" si="1"/>
        <v>9739319.82</v>
      </c>
      <c r="H46" s="236">
        <v>2956080.02</v>
      </c>
      <c r="I46" s="104">
        <f t="shared" si="9"/>
        <v>54699.95999999996</v>
      </c>
      <c r="K46" s="100">
        <v>0</v>
      </c>
      <c r="L46" s="233">
        <f>'FED-NONFED FC Rcpmnt from DCSS'!D46</f>
        <v>32498.020000000004</v>
      </c>
      <c r="M46" s="233">
        <f>'FED-NONFED FC Rcpmnt from DCSS'!E46</f>
        <v>48747.16</v>
      </c>
      <c r="N46" s="235">
        <f t="shared" si="2"/>
        <v>81245.18000000001</v>
      </c>
      <c r="O46" s="231"/>
      <c r="P46" s="100">
        <v>0</v>
      </c>
      <c r="Q46" s="233">
        <f>ROUND('EA FC PYMTS from ACCTG'!C46,0)</f>
        <v>8357</v>
      </c>
      <c r="R46" s="233">
        <f>ROUND('EA FC PYMTS from ACCTG'!D46,0)</f>
        <v>3581</v>
      </c>
      <c r="S46" s="235">
        <f t="shared" si="3"/>
        <v>11938</v>
      </c>
      <c r="T46" s="231"/>
      <c r="U46" s="100">
        <v>0</v>
      </c>
      <c r="V46" s="233">
        <f>ROUND('SED from ACCTG'!C46,0)</f>
        <v>120099</v>
      </c>
      <c r="W46" s="233">
        <f>ROUND('SED from ACCTG'!D46,0)</f>
        <v>180150</v>
      </c>
      <c r="X46" s="237">
        <f t="shared" si="4"/>
        <v>300249</v>
      </c>
      <c r="Y46" s="233"/>
      <c r="Z46" s="100">
        <f>ROUND('FC Pymt Expend from ACCTG'!C46,0)</f>
        <v>2237967</v>
      </c>
      <c r="AA46" s="233">
        <f>ROUND('FC Pymt Expend from ACCTG'!D46,0)</f>
        <v>2914822</v>
      </c>
      <c r="AB46" s="233">
        <f>ROUND('FC Pymt Expend from ACCTG'!E46,0)</f>
        <v>4355589</v>
      </c>
      <c r="AC46" s="235">
        <f t="shared" si="5"/>
        <v>9508378</v>
      </c>
    </row>
    <row r="47" spans="1:29" ht="13.5">
      <c r="A47" s="97" t="s">
        <v>41</v>
      </c>
      <c r="C47" s="234">
        <f t="shared" si="6"/>
        <v>1529500</v>
      </c>
      <c r="D47" s="233">
        <f t="shared" si="7"/>
        <v>3755731.37</v>
      </c>
      <c r="E47" s="233">
        <f t="shared" si="8"/>
        <v>5047197.97</v>
      </c>
      <c r="F47" s="235">
        <f t="shared" si="1"/>
        <v>10332429.34</v>
      </c>
      <c r="H47" s="236">
        <v>4363388.15</v>
      </c>
      <c r="I47" s="104">
        <f t="shared" si="9"/>
        <v>-607656.7800000003</v>
      </c>
      <c r="K47" s="100">
        <v>0</v>
      </c>
      <c r="L47" s="233">
        <f>'FED-NONFED FC Rcpmnt from DCSS'!D47</f>
        <v>158866.63</v>
      </c>
      <c r="M47" s="233">
        <f>'FED-NONFED FC Rcpmnt from DCSS'!E47</f>
        <v>238300.03</v>
      </c>
      <c r="N47" s="235">
        <f t="shared" si="2"/>
        <v>397166.66000000003</v>
      </c>
      <c r="O47" s="231"/>
      <c r="P47" s="100">
        <v>0</v>
      </c>
      <c r="Q47" s="233">
        <f>ROUND('EA FC PYMTS from ACCTG'!C47,0)</f>
        <v>526677</v>
      </c>
      <c r="R47" s="233">
        <f>ROUND('EA FC PYMTS from ACCTG'!D47,0)</f>
        <v>225376</v>
      </c>
      <c r="S47" s="235">
        <f t="shared" si="3"/>
        <v>752053</v>
      </c>
      <c r="T47" s="231"/>
      <c r="U47" s="100">
        <v>0</v>
      </c>
      <c r="V47" s="233">
        <f>ROUND('SED from ACCTG'!C47,0)</f>
        <v>688239</v>
      </c>
      <c r="W47" s="233">
        <f>ROUND('SED from ACCTG'!D47,0)</f>
        <v>1032356</v>
      </c>
      <c r="X47" s="237">
        <f t="shared" si="4"/>
        <v>1720595</v>
      </c>
      <c r="Y47" s="233"/>
      <c r="Z47" s="100">
        <f>ROUND('FC Pymt Expend from ACCTG'!C47,0)</f>
        <v>1529500</v>
      </c>
      <c r="AA47" s="233">
        <f>ROUND('FC Pymt Expend from ACCTG'!D47,0)</f>
        <v>2699682</v>
      </c>
      <c r="AB47" s="233">
        <f>ROUND('FC Pymt Expend from ACCTG'!E47,0)</f>
        <v>4027766</v>
      </c>
      <c r="AC47" s="235">
        <f t="shared" si="5"/>
        <v>8256948</v>
      </c>
    </row>
    <row r="48" spans="1:29" ht="13.5">
      <c r="A48" s="97" t="s">
        <v>42</v>
      </c>
      <c r="C48" s="234">
        <f t="shared" si="6"/>
        <v>2974607</v>
      </c>
      <c r="D48" s="233">
        <f t="shared" si="7"/>
        <v>4022374.41</v>
      </c>
      <c r="E48" s="233">
        <f t="shared" si="8"/>
        <v>5315909.97</v>
      </c>
      <c r="F48" s="235">
        <f t="shared" si="1"/>
        <v>12312891.379999999</v>
      </c>
      <c r="H48" s="236">
        <v>3709468.3</v>
      </c>
      <c r="I48" s="104">
        <f t="shared" si="9"/>
        <v>312906.11000000034</v>
      </c>
      <c r="K48" s="100">
        <v>0</v>
      </c>
      <c r="L48" s="233">
        <f>'FED-NONFED FC Rcpmnt from DCSS'!D48</f>
        <v>88740.59</v>
      </c>
      <c r="M48" s="233">
        <f>'FED-NONFED FC Rcpmnt from DCSS'!E48</f>
        <v>133111.03</v>
      </c>
      <c r="N48" s="235">
        <f t="shared" si="2"/>
        <v>221851.62</v>
      </c>
      <c r="O48" s="231"/>
      <c r="P48" s="100">
        <v>0</v>
      </c>
      <c r="Q48" s="233">
        <f>ROUND('EA FC PYMTS from ACCTG'!C48,0)</f>
        <v>639759</v>
      </c>
      <c r="R48" s="233">
        <f>ROUND('EA FC PYMTS from ACCTG'!D48,0)</f>
        <v>272894</v>
      </c>
      <c r="S48" s="235">
        <f t="shared" si="3"/>
        <v>912653</v>
      </c>
      <c r="T48" s="231"/>
      <c r="U48" s="100">
        <v>0</v>
      </c>
      <c r="V48" s="233">
        <f>ROUND('SED from ACCTG'!C48,0)</f>
        <v>80440</v>
      </c>
      <c r="W48" s="233">
        <f>ROUND('SED from ACCTG'!D48,0)</f>
        <v>120661</v>
      </c>
      <c r="X48" s="237">
        <f t="shared" si="4"/>
        <v>201101</v>
      </c>
      <c r="Y48" s="233"/>
      <c r="Z48" s="100">
        <f>ROUND('FC Pymt Expend from ACCTG'!C48,0)</f>
        <v>2974607</v>
      </c>
      <c r="AA48" s="233">
        <f>ROUND('FC Pymt Expend from ACCTG'!D48,0)</f>
        <v>3390916</v>
      </c>
      <c r="AB48" s="233">
        <f>ROUND('FC Pymt Expend from ACCTG'!E48,0)</f>
        <v>5055466</v>
      </c>
      <c r="AC48" s="235">
        <f t="shared" si="5"/>
        <v>11420989</v>
      </c>
    </row>
    <row r="49" spans="1:29" ht="13.5">
      <c r="A49" s="97" t="s">
        <v>43</v>
      </c>
      <c r="C49" s="234">
        <f t="shared" si="6"/>
        <v>9675130</v>
      </c>
      <c r="D49" s="233">
        <f t="shared" si="7"/>
        <v>15876079.52</v>
      </c>
      <c r="E49" s="233">
        <f t="shared" si="8"/>
        <v>22806231.26</v>
      </c>
      <c r="F49" s="235">
        <f t="shared" si="1"/>
        <v>48357440.78</v>
      </c>
      <c r="H49" s="236">
        <v>15280533.01</v>
      </c>
      <c r="I49" s="104">
        <f t="shared" si="9"/>
        <v>595546.5099999998</v>
      </c>
      <c r="K49" s="100">
        <v>0</v>
      </c>
      <c r="L49" s="233">
        <f>'FED-NONFED FC Rcpmnt from DCSS'!D49</f>
        <v>551210.48</v>
      </c>
      <c r="M49" s="233">
        <f>'FED-NONFED FC Rcpmnt from DCSS'!E49</f>
        <v>826815.7399999999</v>
      </c>
      <c r="N49" s="235">
        <f t="shared" si="2"/>
        <v>1378026.2199999997</v>
      </c>
      <c r="O49" s="231"/>
      <c r="P49" s="100">
        <v>0</v>
      </c>
      <c r="Q49" s="233">
        <f>ROUND('EA FC PYMTS from ACCTG'!C49,0)</f>
        <v>867091</v>
      </c>
      <c r="R49" s="233">
        <f>ROUND('EA FC PYMTS from ACCTG'!D49,0)</f>
        <v>371439</v>
      </c>
      <c r="S49" s="235">
        <f t="shared" si="3"/>
        <v>1238530</v>
      </c>
      <c r="T49" s="231"/>
      <c r="U49" s="100">
        <v>0</v>
      </c>
      <c r="V49" s="233">
        <f>ROUND('SED from ACCTG'!C49,0)</f>
        <v>2734152</v>
      </c>
      <c r="W49" s="233">
        <f>ROUND('SED from ACCTG'!D49,0)</f>
        <v>4101226</v>
      </c>
      <c r="X49" s="237">
        <f t="shared" si="4"/>
        <v>6835378</v>
      </c>
      <c r="Y49" s="233"/>
      <c r="Z49" s="100">
        <f>ROUND('FC Pymt Expend from ACCTG'!C49,0)</f>
        <v>9675130</v>
      </c>
      <c r="AA49" s="233">
        <f>ROUND('FC Pymt Expend from ACCTG'!D49,0)</f>
        <v>12826047</v>
      </c>
      <c r="AB49" s="233">
        <f>ROUND('FC Pymt Expend from ACCTG'!E49,0)</f>
        <v>19160382</v>
      </c>
      <c r="AC49" s="235">
        <f t="shared" si="5"/>
        <v>41661559</v>
      </c>
    </row>
    <row r="50" spans="1:29" ht="13.5">
      <c r="A50" s="97" t="s">
        <v>44</v>
      </c>
      <c r="C50" s="234">
        <f t="shared" si="6"/>
        <v>1320387</v>
      </c>
      <c r="D50" s="233">
        <f t="shared" si="7"/>
        <v>1640574.7</v>
      </c>
      <c r="E50" s="233">
        <f t="shared" si="8"/>
        <v>2242978.91</v>
      </c>
      <c r="F50" s="235">
        <f t="shared" si="1"/>
        <v>5203940.61</v>
      </c>
      <c r="H50" s="236">
        <v>1778923.51</v>
      </c>
      <c r="I50" s="104">
        <f t="shared" si="9"/>
        <v>-138348.81000000006</v>
      </c>
      <c r="K50" s="100">
        <v>0</v>
      </c>
      <c r="L50" s="233">
        <f>'FED-NONFED FC Rcpmnt from DCSS'!D50</f>
        <v>74307.3</v>
      </c>
      <c r="M50" s="233">
        <f>'FED-NONFED FC Rcpmnt from DCSS'!E50</f>
        <v>111461.08999999998</v>
      </c>
      <c r="N50" s="235">
        <f t="shared" si="2"/>
        <v>185768.38999999998</v>
      </c>
      <c r="O50" s="231"/>
      <c r="P50" s="100">
        <v>0</v>
      </c>
      <c r="Q50" s="233">
        <f>ROUND('EA FC PYMTS from ACCTG'!C50,0)</f>
        <v>203273</v>
      </c>
      <c r="R50" s="233">
        <f>ROUND('EA FC PYMTS from ACCTG'!D50,0)</f>
        <v>87116</v>
      </c>
      <c r="S50" s="235">
        <f t="shared" si="3"/>
        <v>290389</v>
      </c>
      <c r="T50" s="231"/>
      <c r="U50" s="100">
        <v>0</v>
      </c>
      <c r="V50" s="233">
        <f>ROUND('SED from ACCTG'!C50,0)</f>
        <v>34323</v>
      </c>
      <c r="W50" s="233">
        <f>ROUND('SED from ACCTG'!D50,0)</f>
        <v>51483</v>
      </c>
      <c r="X50" s="237">
        <f t="shared" si="4"/>
        <v>85806</v>
      </c>
      <c r="Y50" s="233"/>
      <c r="Z50" s="100">
        <f>ROUND('FC Pymt Expend from ACCTG'!C50,0)</f>
        <v>1320387</v>
      </c>
      <c r="AA50" s="233">
        <f>ROUND('FC Pymt Expend from ACCTG'!D50,0)</f>
        <v>1477286</v>
      </c>
      <c r="AB50" s="233">
        <f>ROUND('FC Pymt Expend from ACCTG'!E50,0)</f>
        <v>2215841</v>
      </c>
      <c r="AC50" s="235">
        <f t="shared" si="5"/>
        <v>5013514</v>
      </c>
    </row>
    <row r="51" spans="1:29" ht="13.5">
      <c r="A51" s="97" t="s">
        <v>45</v>
      </c>
      <c r="C51" s="234">
        <f t="shared" si="6"/>
        <v>2838897</v>
      </c>
      <c r="D51" s="233">
        <f t="shared" si="7"/>
        <v>2930149.82</v>
      </c>
      <c r="E51" s="233">
        <f t="shared" si="8"/>
        <v>3893217.12</v>
      </c>
      <c r="F51" s="235">
        <f t="shared" si="1"/>
        <v>9662263.940000001</v>
      </c>
      <c r="H51" s="236">
        <v>2788794.1</v>
      </c>
      <c r="I51" s="104">
        <f t="shared" si="9"/>
        <v>141355.71999999974</v>
      </c>
      <c r="K51" s="100">
        <v>0</v>
      </c>
      <c r="L51" s="233">
        <f>'FED-NONFED FC Rcpmnt from DCSS'!D51</f>
        <v>125681.18</v>
      </c>
      <c r="M51" s="233">
        <f>'FED-NONFED FC Rcpmnt from DCSS'!E51</f>
        <v>188521.88</v>
      </c>
      <c r="N51" s="235">
        <f t="shared" si="2"/>
        <v>314203.06</v>
      </c>
      <c r="O51" s="231"/>
      <c r="P51" s="100">
        <v>0</v>
      </c>
      <c r="Q51" s="233">
        <f>ROUND('EA FC PYMTS from ACCTG'!C51,0)</f>
        <v>428723</v>
      </c>
      <c r="R51" s="233">
        <f>ROUND('EA FC PYMTS from ACCTG'!D51,0)</f>
        <v>183222</v>
      </c>
      <c r="S51" s="235">
        <f t="shared" si="3"/>
        <v>611945</v>
      </c>
      <c r="T51" s="231"/>
      <c r="U51" s="100">
        <v>0</v>
      </c>
      <c r="V51" s="233">
        <f>ROUND('SED from ACCTG'!C51,0)</f>
        <v>12140</v>
      </c>
      <c r="W51" s="233">
        <f>ROUND('SED from ACCTG'!D51,0)</f>
        <v>18207</v>
      </c>
      <c r="X51" s="237">
        <f t="shared" si="4"/>
        <v>30347</v>
      </c>
      <c r="Y51" s="233"/>
      <c r="Z51" s="100">
        <f>ROUND('FC Pymt Expend from ACCTG'!C51,0)</f>
        <v>2838897</v>
      </c>
      <c r="AA51" s="233">
        <f>ROUND('FC Pymt Expend from ACCTG'!D51,0)</f>
        <v>2614968</v>
      </c>
      <c r="AB51" s="233">
        <f>ROUND('FC Pymt Expend from ACCTG'!E51,0)</f>
        <v>3880310</v>
      </c>
      <c r="AC51" s="235">
        <f t="shared" si="5"/>
        <v>9334175</v>
      </c>
    </row>
    <row r="52" spans="1:29" ht="13.5">
      <c r="A52" s="97" t="s">
        <v>46</v>
      </c>
      <c r="C52" s="234">
        <f t="shared" si="6"/>
        <v>70368</v>
      </c>
      <c r="D52" s="233">
        <f t="shared" si="7"/>
        <v>58050</v>
      </c>
      <c r="E52" s="233">
        <f t="shared" si="8"/>
        <v>86171.39</v>
      </c>
      <c r="F52" s="235">
        <f t="shared" si="1"/>
        <v>214589.39</v>
      </c>
      <c r="H52" s="236">
        <v>110974.53</v>
      </c>
      <c r="I52" s="104">
        <f t="shared" si="9"/>
        <v>-52924.53</v>
      </c>
      <c r="K52" s="100">
        <v>0</v>
      </c>
      <c r="L52" s="233">
        <f>'FED-NONFED FC Rcpmnt from DCSS'!D52</f>
        <v>1611</v>
      </c>
      <c r="M52" s="233">
        <f>'FED-NONFED FC Rcpmnt from DCSS'!E52</f>
        <v>2416.6099999999997</v>
      </c>
      <c r="N52" s="235">
        <f t="shared" si="2"/>
        <v>4027.6099999999997</v>
      </c>
      <c r="O52" s="231"/>
      <c r="P52" s="100">
        <v>0</v>
      </c>
      <c r="Q52" s="233">
        <f>ROUND('EA FC PYMTS from ACCTG'!C52,0)</f>
        <v>0</v>
      </c>
      <c r="R52" s="233">
        <f>ROUND('EA FC PYMTS from ACCTG'!D52,0)</f>
        <v>0</v>
      </c>
      <c r="S52" s="235">
        <f t="shared" si="3"/>
        <v>0</v>
      </c>
      <c r="T52" s="231"/>
      <c r="U52" s="100">
        <v>0</v>
      </c>
      <c r="V52" s="233">
        <f>ROUND('SED from ACCTG'!C52,0)</f>
        <v>0</v>
      </c>
      <c r="W52" s="233">
        <f>ROUND('SED from ACCTG'!D52,0)</f>
        <v>0</v>
      </c>
      <c r="X52" s="237">
        <f t="shared" si="4"/>
        <v>0</v>
      </c>
      <c r="Y52" s="233"/>
      <c r="Z52" s="100">
        <f>ROUND('FC Pymt Expend from ACCTG'!C52,0)</f>
        <v>70368</v>
      </c>
      <c r="AA52" s="233">
        <f>ROUND('FC Pymt Expend from ACCTG'!D52,0)</f>
        <v>59661</v>
      </c>
      <c r="AB52" s="233">
        <f>ROUND('FC Pymt Expend from ACCTG'!E52,0)</f>
        <v>88588</v>
      </c>
      <c r="AC52" s="235">
        <f t="shared" si="5"/>
        <v>218617</v>
      </c>
    </row>
    <row r="53" spans="1:29" ht="13.5">
      <c r="A53" s="97" t="s">
        <v>47</v>
      </c>
      <c r="C53" s="234">
        <f t="shared" si="6"/>
        <v>637009</v>
      </c>
      <c r="D53" s="233">
        <f t="shared" si="7"/>
        <v>964810.31</v>
      </c>
      <c r="E53" s="233">
        <f t="shared" si="8"/>
        <v>1364143.33</v>
      </c>
      <c r="F53" s="235">
        <f t="shared" si="1"/>
        <v>2965962.64</v>
      </c>
      <c r="H53" s="236">
        <v>1048865.38</v>
      </c>
      <c r="I53" s="104">
        <f t="shared" si="9"/>
        <v>-84055.06999999983</v>
      </c>
      <c r="K53" s="100">
        <v>0</v>
      </c>
      <c r="L53" s="233">
        <f>'FED-NONFED FC Rcpmnt from DCSS'!D53</f>
        <v>18833.690000000002</v>
      </c>
      <c r="M53" s="233">
        <f>'FED-NONFED FC Rcpmnt from DCSS'!E53</f>
        <v>28250.67</v>
      </c>
      <c r="N53" s="235">
        <f t="shared" si="2"/>
        <v>47084.36</v>
      </c>
      <c r="O53" s="231"/>
      <c r="P53" s="100">
        <v>0</v>
      </c>
      <c r="Q53" s="233">
        <f>ROUND('EA FC PYMTS from ACCTG'!C53,0)</f>
        <v>66410</v>
      </c>
      <c r="R53" s="233">
        <f>ROUND('EA FC PYMTS from ACCTG'!D53,0)</f>
        <v>27946</v>
      </c>
      <c r="S53" s="235">
        <f t="shared" si="3"/>
        <v>94356</v>
      </c>
      <c r="T53" s="231"/>
      <c r="U53" s="100">
        <v>0</v>
      </c>
      <c r="V53" s="233">
        <f>ROUND('SED from ACCTG'!C53,0)</f>
        <v>47807</v>
      </c>
      <c r="W53" s="233">
        <f>ROUND('SED from ACCTG'!D53,0)</f>
        <v>71712</v>
      </c>
      <c r="X53" s="237">
        <f t="shared" si="4"/>
        <v>119519</v>
      </c>
      <c r="Y53" s="233"/>
      <c r="Z53" s="100">
        <f>ROUND('FC Pymt Expend from ACCTG'!C53,0)</f>
        <v>637009</v>
      </c>
      <c r="AA53" s="233">
        <f>ROUND('FC Pymt Expend from ACCTG'!D53,0)</f>
        <v>869427</v>
      </c>
      <c r="AB53" s="233">
        <f>ROUND('FC Pymt Expend from ACCTG'!E53,0)</f>
        <v>1292736</v>
      </c>
      <c r="AC53" s="235">
        <f t="shared" si="5"/>
        <v>2799172</v>
      </c>
    </row>
    <row r="54" spans="1:29" ht="13.5">
      <c r="A54" s="97" t="s">
        <v>48</v>
      </c>
      <c r="C54" s="234">
        <f t="shared" si="6"/>
        <v>1651530</v>
      </c>
      <c r="D54" s="233">
        <f t="shared" si="7"/>
        <v>2425480.81</v>
      </c>
      <c r="E54" s="233">
        <f t="shared" si="8"/>
        <v>3408323.01</v>
      </c>
      <c r="F54" s="235">
        <f t="shared" si="1"/>
        <v>7485333.82</v>
      </c>
      <c r="H54" s="236">
        <v>3039798.75</v>
      </c>
      <c r="I54" s="104">
        <f t="shared" si="9"/>
        <v>-614317.94</v>
      </c>
      <c r="K54" s="100">
        <v>0</v>
      </c>
      <c r="L54" s="233">
        <f>'FED-NONFED FC Rcpmnt from DCSS'!D54</f>
        <v>162219.19</v>
      </c>
      <c r="M54" s="233">
        <f>'FED-NONFED FC Rcpmnt from DCSS'!E54</f>
        <v>243328.99000000005</v>
      </c>
      <c r="N54" s="235">
        <f t="shared" si="2"/>
        <v>405548.18000000005</v>
      </c>
      <c r="O54" s="231"/>
      <c r="P54" s="100">
        <v>0</v>
      </c>
      <c r="Q54" s="233">
        <f>ROUND('EA FC PYMTS from ACCTG'!C54,0)</f>
        <v>183961</v>
      </c>
      <c r="R54" s="233">
        <f>ROUND('EA FC PYMTS from ACCTG'!D54,0)</f>
        <v>78669</v>
      </c>
      <c r="S54" s="235">
        <f t="shared" si="3"/>
        <v>262630</v>
      </c>
      <c r="T54" s="231"/>
      <c r="U54" s="100">
        <v>0</v>
      </c>
      <c r="V54" s="233">
        <f>ROUND('SED from ACCTG'!C54,0)</f>
        <v>500801</v>
      </c>
      <c r="W54" s="233">
        <f>ROUND('SED from ACCTG'!D54,0)</f>
        <v>751201</v>
      </c>
      <c r="X54" s="237">
        <f t="shared" si="4"/>
        <v>1252002</v>
      </c>
      <c r="Y54" s="233"/>
      <c r="Z54" s="100">
        <f>ROUND('FC Pymt Expend from ACCTG'!C54,0)</f>
        <v>1651530</v>
      </c>
      <c r="AA54" s="233">
        <f>ROUND('FC Pymt Expend from ACCTG'!D54,0)</f>
        <v>1902938</v>
      </c>
      <c r="AB54" s="233">
        <f>ROUND('FC Pymt Expend from ACCTG'!E54,0)</f>
        <v>2821782</v>
      </c>
      <c r="AC54" s="235">
        <f t="shared" si="5"/>
        <v>6376250</v>
      </c>
    </row>
    <row r="55" spans="1:29" ht="13.5">
      <c r="A55" s="97" t="s">
        <v>49</v>
      </c>
      <c r="C55" s="234">
        <f t="shared" si="6"/>
        <v>3179252</v>
      </c>
      <c r="D55" s="233">
        <f t="shared" si="7"/>
        <v>5807013.51</v>
      </c>
      <c r="E55" s="233">
        <f t="shared" si="8"/>
        <v>7960041.19</v>
      </c>
      <c r="F55" s="235">
        <f t="shared" si="1"/>
        <v>16946306.7</v>
      </c>
      <c r="H55" s="236">
        <v>4874355.2</v>
      </c>
      <c r="I55" s="104">
        <f t="shared" si="9"/>
        <v>932658.3099999996</v>
      </c>
      <c r="K55" s="100">
        <v>0</v>
      </c>
      <c r="L55" s="233">
        <f>'FED-NONFED FC Rcpmnt from DCSS'!D55</f>
        <v>94672.48999999999</v>
      </c>
      <c r="M55" s="233">
        <f>'FED-NONFED FC Rcpmnt from DCSS'!E55</f>
        <v>142008.81</v>
      </c>
      <c r="N55" s="235">
        <f t="shared" si="2"/>
        <v>236681.3</v>
      </c>
      <c r="O55" s="231"/>
      <c r="P55" s="100">
        <v>0</v>
      </c>
      <c r="Q55" s="233">
        <f>ROUND('EA FC PYMTS from ACCTG'!C55,0)</f>
        <v>679745</v>
      </c>
      <c r="R55" s="233">
        <f>ROUND('EA FC PYMTS from ACCTG'!D55,0)</f>
        <v>290591</v>
      </c>
      <c r="S55" s="235">
        <f t="shared" si="3"/>
        <v>970336</v>
      </c>
      <c r="T55" s="231"/>
      <c r="U55" s="100">
        <v>0</v>
      </c>
      <c r="V55" s="233">
        <f>ROUND('SED from ACCTG'!C55,0)</f>
        <v>1010899</v>
      </c>
      <c r="W55" s="233">
        <f>ROUND('SED from ACCTG'!D55,0)</f>
        <v>1516349</v>
      </c>
      <c r="X55" s="237">
        <f t="shared" si="4"/>
        <v>2527248</v>
      </c>
      <c r="Y55" s="233"/>
      <c r="Z55" s="100">
        <f>ROUND('FC Pymt Expend from ACCTG'!C55,0)</f>
        <v>3179252</v>
      </c>
      <c r="AA55" s="233">
        <f>ROUND('FC Pymt Expend from ACCTG'!D55,0)</f>
        <v>4211042</v>
      </c>
      <c r="AB55" s="233">
        <f>ROUND('FC Pymt Expend from ACCTG'!E55,0)</f>
        <v>6295110</v>
      </c>
      <c r="AC55" s="235">
        <f t="shared" si="5"/>
        <v>13685404</v>
      </c>
    </row>
    <row r="56" spans="1:29" ht="13.5">
      <c r="A56" s="97" t="s">
        <v>50</v>
      </c>
      <c r="C56" s="234">
        <f t="shared" si="6"/>
        <v>2663466</v>
      </c>
      <c r="D56" s="233">
        <f t="shared" si="7"/>
        <v>3112636.84</v>
      </c>
      <c r="E56" s="233">
        <f t="shared" si="8"/>
        <v>4395748.61</v>
      </c>
      <c r="F56" s="235">
        <f t="shared" si="1"/>
        <v>10171851.45</v>
      </c>
      <c r="H56" s="236">
        <v>3046285.05</v>
      </c>
      <c r="I56" s="104">
        <f t="shared" si="9"/>
        <v>66351.79000000004</v>
      </c>
      <c r="K56" s="100">
        <v>0</v>
      </c>
      <c r="L56" s="233">
        <f>'FED-NONFED FC Rcpmnt from DCSS'!D56</f>
        <v>131020.16</v>
      </c>
      <c r="M56" s="233">
        <f>'FED-NONFED FC Rcpmnt from DCSS'!E56</f>
        <v>196530.39</v>
      </c>
      <c r="N56" s="235">
        <f t="shared" si="2"/>
        <v>327550.55000000005</v>
      </c>
      <c r="O56" s="231"/>
      <c r="P56" s="100">
        <v>0</v>
      </c>
      <c r="Q56" s="233">
        <f>ROUND('EA FC PYMTS from ACCTG'!C56,0)</f>
        <v>212468</v>
      </c>
      <c r="R56" s="233">
        <f>ROUND('EA FC PYMTS from ACCTG'!D56,0)</f>
        <v>90499</v>
      </c>
      <c r="S56" s="235">
        <f t="shared" si="3"/>
        <v>302967</v>
      </c>
      <c r="T56" s="231"/>
      <c r="U56" s="100">
        <v>0</v>
      </c>
      <c r="V56" s="233">
        <f>ROUND('SED from ACCTG'!C56,0)</f>
        <v>258327</v>
      </c>
      <c r="W56" s="233">
        <f>ROUND('SED from ACCTG'!D56,0)</f>
        <v>387493</v>
      </c>
      <c r="X56" s="237">
        <f t="shared" si="4"/>
        <v>645820</v>
      </c>
      <c r="Y56" s="233"/>
      <c r="Z56" s="100">
        <f>ROUND('FC Pymt Expend from ACCTG'!C56,0)</f>
        <v>2663466</v>
      </c>
      <c r="AA56" s="233">
        <f>ROUND('FC Pymt Expend from ACCTG'!D56,0)</f>
        <v>2772862</v>
      </c>
      <c r="AB56" s="233">
        <f>ROUND('FC Pymt Expend from ACCTG'!E56,0)</f>
        <v>4114287</v>
      </c>
      <c r="AC56" s="235">
        <f t="shared" si="5"/>
        <v>9550615</v>
      </c>
    </row>
    <row r="57" spans="1:29" ht="13.5">
      <c r="A57" s="97" t="s">
        <v>51</v>
      </c>
      <c r="C57" s="234">
        <f t="shared" si="6"/>
        <v>723335</v>
      </c>
      <c r="D57" s="233">
        <f t="shared" si="7"/>
        <v>763348.88</v>
      </c>
      <c r="E57" s="233">
        <f t="shared" si="8"/>
        <v>1144706.74</v>
      </c>
      <c r="F57" s="235">
        <f t="shared" si="1"/>
        <v>2631390.62</v>
      </c>
      <c r="H57" s="236">
        <v>925429.0599999999</v>
      </c>
      <c r="I57" s="104">
        <f t="shared" si="9"/>
        <v>-162080.17999999993</v>
      </c>
      <c r="K57" s="100">
        <v>0</v>
      </c>
      <c r="L57" s="233">
        <f>'FED-NONFED FC Rcpmnt from DCSS'!D57</f>
        <v>67554.12000000001</v>
      </c>
      <c r="M57" s="233">
        <f>'FED-NONFED FC Rcpmnt from DCSS'!E57</f>
        <v>101331.25999999998</v>
      </c>
      <c r="N57" s="235">
        <f t="shared" si="2"/>
        <v>168885.38</v>
      </c>
      <c r="O57" s="231"/>
      <c r="P57" s="100">
        <v>0</v>
      </c>
      <c r="Q57" s="233">
        <f>ROUND('EA FC PYMTS from ACCTG'!C57,0)</f>
        <v>286</v>
      </c>
      <c r="R57" s="233">
        <f>ROUND('EA FC PYMTS from ACCTG'!D57,0)</f>
        <v>123</v>
      </c>
      <c r="S57" s="235">
        <f t="shared" si="3"/>
        <v>409</v>
      </c>
      <c r="T57" s="231"/>
      <c r="U57" s="100">
        <v>0</v>
      </c>
      <c r="V57" s="233">
        <f>ROUND('SED from ACCTG'!C57,0)</f>
        <v>120089</v>
      </c>
      <c r="W57" s="233">
        <f>ROUND('SED from ACCTG'!D57,0)</f>
        <v>180128</v>
      </c>
      <c r="X57" s="237">
        <f t="shared" si="4"/>
        <v>300217</v>
      </c>
      <c r="Y57" s="233"/>
      <c r="Z57" s="100">
        <f>ROUND('FC Pymt Expend from ACCTG'!C57,0)</f>
        <v>723335</v>
      </c>
      <c r="AA57" s="233">
        <f>ROUND('FC Pymt Expend from ACCTG'!D57,0)</f>
        <v>710528</v>
      </c>
      <c r="AB57" s="233">
        <f>ROUND('FC Pymt Expend from ACCTG'!E57,0)</f>
        <v>1065787</v>
      </c>
      <c r="AC57" s="235">
        <f t="shared" si="5"/>
        <v>2499650</v>
      </c>
    </row>
    <row r="58" spans="1:29" ht="13.5">
      <c r="A58" s="97" t="s">
        <v>52</v>
      </c>
      <c r="C58" s="234">
        <f t="shared" si="6"/>
        <v>927836</v>
      </c>
      <c r="D58" s="233">
        <f t="shared" si="7"/>
        <v>1199855.27</v>
      </c>
      <c r="E58" s="233">
        <f t="shared" si="8"/>
        <v>1675550.3</v>
      </c>
      <c r="F58" s="235">
        <f t="shared" si="1"/>
        <v>3803241.5700000003</v>
      </c>
      <c r="H58" s="236">
        <v>1251795.49</v>
      </c>
      <c r="I58" s="104">
        <f t="shared" si="9"/>
        <v>-51940.21999999997</v>
      </c>
      <c r="K58" s="100">
        <v>0</v>
      </c>
      <c r="L58" s="233">
        <f>'FED-NONFED FC Rcpmnt from DCSS'!D58</f>
        <v>46245.729999999996</v>
      </c>
      <c r="M58" s="233">
        <f>'FED-NONFED FC Rcpmnt from DCSS'!E58</f>
        <v>69368.7</v>
      </c>
      <c r="N58" s="235">
        <f t="shared" si="2"/>
        <v>115614.43</v>
      </c>
      <c r="O58" s="231"/>
      <c r="P58" s="100">
        <v>0</v>
      </c>
      <c r="Q58" s="233">
        <f>ROUND('EA FC PYMTS from ACCTG'!C58,0)</f>
        <v>94043</v>
      </c>
      <c r="R58" s="233">
        <f>ROUND('EA FC PYMTS from ACCTG'!D58,0)</f>
        <v>40306</v>
      </c>
      <c r="S58" s="235">
        <f t="shared" si="3"/>
        <v>134349</v>
      </c>
      <c r="T58" s="231"/>
      <c r="U58" s="100">
        <v>0</v>
      </c>
      <c r="V58" s="233">
        <f>ROUND('SED from ACCTG'!C58,0)</f>
        <v>9349</v>
      </c>
      <c r="W58" s="233">
        <f>ROUND('SED from ACCTG'!D58,0)</f>
        <v>14025</v>
      </c>
      <c r="X58" s="237">
        <f t="shared" si="4"/>
        <v>23374</v>
      </c>
      <c r="Y58" s="233"/>
      <c r="Z58" s="100">
        <f>ROUND('FC Pymt Expend from ACCTG'!C58,0)</f>
        <v>927836</v>
      </c>
      <c r="AA58" s="233">
        <f>ROUND('FC Pymt Expend from ACCTG'!D58,0)</f>
        <v>1142709</v>
      </c>
      <c r="AB58" s="233">
        <f>ROUND('FC Pymt Expend from ACCTG'!E58,0)</f>
        <v>1690588</v>
      </c>
      <c r="AC58" s="235">
        <f t="shared" si="5"/>
        <v>3761133</v>
      </c>
    </row>
    <row r="59" spans="1:29" ht="13.5">
      <c r="A59" s="97" t="s">
        <v>53</v>
      </c>
      <c r="C59" s="234">
        <f t="shared" si="6"/>
        <v>268236</v>
      </c>
      <c r="D59" s="233">
        <f t="shared" si="7"/>
        <v>274565.6</v>
      </c>
      <c r="E59" s="233">
        <f t="shared" si="8"/>
        <v>371273.34</v>
      </c>
      <c r="F59" s="235">
        <f t="shared" si="1"/>
        <v>914074.94</v>
      </c>
      <c r="H59" s="236">
        <v>279496.43</v>
      </c>
      <c r="I59" s="104">
        <f t="shared" si="9"/>
        <v>-4930.830000000016</v>
      </c>
      <c r="K59" s="100">
        <v>0</v>
      </c>
      <c r="L59" s="233">
        <f>'FED-NONFED FC Rcpmnt from DCSS'!D59</f>
        <v>5992.400000000001</v>
      </c>
      <c r="M59" s="233">
        <f>'FED-NONFED FC Rcpmnt from DCSS'!E59</f>
        <v>8988.66</v>
      </c>
      <c r="N59" s="235">
        <f t="shared" si="2"/>
        <v>14981.060000000001</v>
      </c>
      <c r="O59" s="231"/>
      <c r="P59" s="100">
        <v>0</v>
      </c>
      <c r="Q59" s="233">
        <f>ROUND('EA FC PYMTS from ACCTG'!C59,0)</f>
        <v>37867</v>
      </c>
      <c r="R59" s="233">
        <f>ROUND('EA FC PYMTS from ACCTG'!D59,0)</f>
        <v>16228</v>
      </c>
      <c r="S59" s="235">
        <f t="shared" si="3"/>
        <v>54095</v>
      </c>
      <c r="T59" s="231"/>
      <c r="U59" s="100">
        <v>0</v>
      </c>
      <c r="V59" s="233">
        <f>ROUND('SED from ACCTG'!C59,0)</f>
        <v>0</v>
      </c>
      <c r="W59" s="233">
        <f>ROUND('SED from ACCTG'!D59,0)</f>
        <v>0</v>
      </c>
      <c r="X59" s="237">
        <f t="shared" si="4"/>
        <v>0</v>
      </c>
      <c r="Y59" s="233"/>
      <c r="Z59" s="100">
        <f>ROUND('FC Pymt Expend from ACCTG'!C59,0)</f>
        <v>268236</v>
      </c>
      <c r="AA59" s="233">
        <f>ROUND('FC Pymt Expend from ACCTG'!D59,0)</f>
        <v>242691</v>
      </c>
      <c r="AB59" s="233">
        <f>ROUND('FC Pymt Expend from ACCTG'!E59,0)</f>
        <v>364034</v>
      </c>
      <c r="AC59" s="235">
        <f t="shared" si="5"/>
        <v>874961</v>
      </c>
    </row>
    <row r="60" spans="1:29" ht="13.5">
      <c r="A60" s="97" t="s">
        <v>54</v>
      </c>
      <c r="C60" s="234">
        <f t="shared" si="6"/>
        <v>4496501</v>
      </c>
      <c r="D60" s="233">
        <f t="shared" si="7"/>
        <v>4582279.57</v>
      </c>
      <c r="E60" s="233">
        <f t="shared" si="8"/>
        <v>6444662.73</v>
      </c>
      <c r="F60" s="235">
        <f t="shared" si="1"/>
        <v>15523443.3</v>
      </c>
      <c r="H60" s="236">
        <v>4709288.41</v>
      </c>
      <c r="I60" s="104">
        <f t="shared" si="9"/>
        <v>-127008.83999999985</v>
      </c>
      <c r="K60" s="100">
        <v>0</v>
      </c>
      <c r="L60" s="233">
        <f>'FED-NONFED FC Rcpmnt from DCSS'!D60</f>
        <v>158789.43</v>
      </c>
      <c r="M60" s="233">
        <f>'FED-NONFED FC Rcpmnt from DCSS'!E60</f>
        <v>238184.27000000002</v>
      </c>
      <c r="N60" s="235">
        <f t="shared" si="2"/>
        <v>396973.7</v>
      </c>
      <c r="O60" s="231"/>
      <c r="P60" s="100">
        <v>0</v>
      </c>
      <c r="Q60" s="233">
        <f>ROUND('EA FC PYMTS from ACCTG'!C60,0)</f>
        <v>352988</v>
      </c>
      <c r="R60" s="233">
        <f>ROUND('EA FC PYMTS from ACCTG'!D60,0)</f>
        <v>150766</v>
      </c>
      <c r="S60" s="235">
        <f t="shared" si="3"/>
        <v>503754</v>
      </c>
      <c r="T60" s="231"/>
      <c r="U60" s="100">
        <v>0</v>
      </c>
      <c r="V60" s="233">
        <f>ROUND('SED from ACCTG'!C60,0)</f>
        <v>22524</v>
      </c>
      <c r="W60" s="233">
        <f>ROUND('SED from ACCTG'!D60,0)</f>
        <v>33783</v>
      </c>
      <c r="X60" s="237">
        <f t="shared" si="4"/>
        <v>56307</v>
      </c>
      <c r="Y60" s="233"/>
      <c r="Z60" s="100">
        <f>ROUND('FC Pymt Expend from ACCTG'!C60,0)</f>
        <v>4496501</v>
      </c>
      <c r="AA60" s="233">
        <f>ROUND('FC Pymt Expend from ACCTG'!D60,0)</f>
        <v>4365557</v>
      </c>
      <c r="AB60" s="233">
        <f>ROUND('FC Pymt Expend from ACCTG'!E60,0)</f>
        <v>6498298</v>
      </c>
      <c r="AC60" s="235">
        <f t="shared" si="5"/>
        <v>15360356</v>
      </c>
    </row>
    <row r="61" spans="1:29" ht="13.5">
      <c r="A61" s="97" t="s">
        <v>55</v>
      </c>
      <c r="C61" s="234">
        <f t="shared" si="6"/>
        <v>319340</v>
      </c>
      <c r="D61" s="233">
        <f t="shared" si="7"/>
        <v>465286.96</v>
      </c>
      <c r="E61" s="233">
        <f t="shared" si="8"/>
        <v>639030.91</v>
      </c>
      <c r="F61" s="235">
        <f t="shared" si="1"/>
        <v>1423657.87</v>
      </c>
      <c r="H61" s="236">
        <v>434195.97</v>
      </c>
      <c r="I61" s="104">
        <f t="shared" si="9"/>
        <v>31090.99000000005</v>
      </c>
      <c r="K61" s="100">
        <v>0</v>
      </c>
      <c r="L61" s="233">
        <f>'FED-NONFED FC Rcpmnt from DCSS'!D61</f>
        <v>21436.039999999997</v>
      </c>
      <c r="M61" s="233">
        <f>'FED-NONFED FC Rcpmnt from DCSS'!E61</f>
        <v>32154.090000000004</v>
      </c>
      <c r="N61" s="235">
        <f t="shared" si="2"/>
        <v>53590.130000000005</v>
      </c>
      <c r="O61" s="231"/>
      <c r="P61" s="100">
        <v>0</v>
      </c>
      <c r="Q61" s="233">
        <f>ROUND('EA FC PYMTS from ACCTG'!C61,0)</f>
        <v>47212</v>
      </c>
      <c r="R61" s="233">
        <f>ROUND('EA FC PYMTS from ACCTG'!D61,0)</f>
        <v>20022</v>
      </c>
      <c r="S61" s="235">
        <f t="shared" si="3"/>
        <v>67234</v>
      </c>
      <c r="T61" s="231"/>
      <c r="U61" s="100">
        <v>0</v>
      </c>
      <c r="V61" s="233">
        <f>ROUND('SED from ACCTG'!C61,0)</f>
        <v>132974</v>
      </c>
      <c r="W61" s="233">
        <f>ROUND('SED from ACCTG'!D61,0)</f>
        <v>199464</v>
      </c>
      <c r="X61" s="237">
        <f t="shared" si="4"/>
        <v>332438</v>
      </c>
      <c r="Y61" s="233"/>
      <c r="Z61" s="100">
        <f>ROUND('FC Pymt Expend from ACCTG'!C61,0)</f>
        <v>319340</v>
      </c>
      <c r="AA61" s="233">
        <f>ROUND('FC Pymt Expend from ACCTG'!D61,0)</f>
        <v>306537</v>
      </c>
      <c r="AB61" s="233">
        <f>ROUND('FC Pymt Expend from ACCTG'!E61,0)</f>
        <v>451699</v>
      </c>
      <c r="AC61" s="235">
        <f t="shared" si="5"/>
        <v>1077576</v>
      </c>
    </row>
    <row r="62" spans="1:29" ht="13.5">
      <c r="A62" s="97" t="s">
        <v>56</v>
      </c>
      <c r="C62" s="234">
        <f t="shared" si="6"/>
        <v>3496502</v>
      </c>
      <c r="D62" s="233">
        <f t="shared" si="7"/>
        <v>5876653</v>
      </c>
      <c r="E62" s="233">
        <f t="shared" si="8"/>
        <v>8053464.46</v>
      </c>
      <c r="F62" s="235">
        <f t="shared" si="1"/>
        <v>17426619.46</v>
      </c>
      <c r="H62" s="236">
        <v>6035531.98</v>
      </c>
      <c r="I62" s="104">
        <f t="shared" si="9"/>
        <v>-158878.98000000045</v>
      </c>
      <c r="K62" s="100">
        <v>0</v>
      </c>
      <c r="L62" s="233">
        <f>'FED-NONFED FC Rcpmnt from DCSS'!D62</f>
        <v>111969</v>
      </c>
      <c r="M62" s="233">
        <f>'FED-NONFED FC Rcpmnt from DCSS'!E62</f>
        <v>167953.54000000004</v>
      </c>
      <c r="N62" s="235">
        <f t="shared" si="2"/>
        <v>279922.54000000004</v>
      </c>
      <c r="O62" s="231"/>
      <c r="P62" s="100">
        <v>0</v>
      </c>
      <c r="Q62" s="233">
        <f>ROUND('EA FC PYMTS from ACCTG'!C62,0)</f>
        <v>668068</v>
      </c>
      <c r="R62" s="233">
        <f>ROUND('EA FC PYMTS from ACCTG'!D62,0)</f>
        <v>284985</v>
      </c>
      <c r="S62" s="235">
        <f t="shared" si="3"/>
        <v>953053</v>
      </c>
      <c r="T62" s="231"/>
      <c r="U62" s="100">
        <v>0</v>
      </c>
      <c r="V62" s="233">
        <f>ROUND('SED from ACCTG'!C62,0)</f>
        <v>1629132</v>
      </c>
      <c r="W62" s="233">
        <f>ROUND('SED from ACCTG'!D62,0)</f>
        <v>2443698</v>
      </c>
      <c r="X62" s="237">
        <f t="shared" si="4"/>
        <v>4072830</v>
      </c>
      <c r="Y62" s="233"/>
      <c r="Z62" s="100">
        <f>ROUND('FC Pymt Expend from ACCTG'!C62,0)</f>
        <v>3496502</v>
      </c>
      <c r="AA62" s="233">
        <f>ROUND('FC Pymt Expend from ACCTG'!D62,0)</f>
        <v>3691422</v>
      </c>
      <c r="AB62" s="233">
        <f>ROUND('FC Pymt Expend from ACCTG'!E62,0)</f>
        <v>5492735</v>
      </c>
      <c r="AC62" s="235">
        <f t="shared" si="5"/>
        <v>12680659</v>
      </c>
    </row>
    <row r="63" spans="1:29" ht="13.5">
      <c r="A63" s="97" t="s">
        <v>57</v>
      </c>
      <c r="C63" s="234">
        <f t="shared" si="6"/>
        <v>2279322</v>
      </c>
      <c r="D63" s="233">
        <f t="shared" si="7"/>
        <v>2715978.11</v>
      </c>
      <c r="E63" s="233">
        <f t="shared" si="8"/>
        <v>3820848.07</v>
      </c>
      <c r="F63" s="235">
        <f t="shared" si="1"/>
        <v>8816148.18</v>
      </c>
      <c r="H63" s="236">
        <v>2499384.69</v>
      </c>
      <c r="I63" s="104">
        <f t="shared" si="9"/>
        <v>216593.41999999993</v>
      </c>
      <c r="K63" s="100">
        <v>0</v>
      </c>
      <c r="L63" s="233">
        <f>'FED-NONFED FC Rcpmnt from DCSS'!D63</f>
        <v>114889.89000000001</v>
      </c>
      <c r="M63" s="233">
        <f>'FED-NONFED FC Rcpmnt from DCSS'!E63</f>
        <v>172334.93000000002</v>
      </c>
      <c r="N63" s="235">
        <f t="shared" si="2"/>
        <v>287224.82000000007</v>
      </c>
      <c r="O63" s="231"/>
      <c r="P63" s="100">
        <v>0</v>
      </c>
      <c r="Q63" s="233">
        <f>ROUND('EA FC PYMTS from ACCTG'!C63,0)</f>
        <v>230922</v>
      </c>
      <c r="R63" s="233">
        <f>ROUND('EA FC PYMTS from ACCTG'!D63,0)</f>
        <v>98579</v>
      </c>
      <c r="S63" s="235">
        <f t="shared" si="3"/>
        <v>329501</v>
      </c>
      <c r="T63" s="231"/>
      <c r="U63" s="100">
        <v>0</v>
      </c>
      <c r="V63" s="233">
        <f>ROUND('SED from ACCTG'!C63,0)</f>
        <v>314377</v>
      </c>
      <c r="W63" s="233">
        <f>ROUND('SED from ACCTG'!D63,0)</f>
        <v>471566</v>
      </c>
      <c r="X63" s="237">
        <f t="shared" si="4"/>
        <v>785943</v>
      </c>
      <c r="Y63" s="233"/>
      <c r="Z63" s="100">
        <f>ROUND('FC Pymt Expend from ACCTG'!C63,0)</f>
        <v>2279322</v>
      </c>
      <c r="AA63" s="233">
        <f>ROUND('FC Pymt Expend from ACCTG'!D63,0)</f>
        <v>2285569</v>
      </c>
      <c r="AB63" s="233">
        <f>ROUND('FC Pymt Expend from ACCTG'!E63,0)</f>
        <v>3423038</v>
      </c>
      <c r="AC63" s="235">
        <f t="shared" si="5"/>
        <v>7987929</v>
      </c>
    </row>
    <row r="64" spans="1:29" ht="13.5">
      <c r="A64" s="97" t="s">
        <v>58</v>
      </c>
      <c r="C64" s="234">
        <f t="shared" si="6"/>
        <v>849425</v>
      </c>
      <c r="D64" s="233">
        <f t="shared" si="7"/>
        <v>1162536.09</v>
      </c>
      <c r="E64" s="233">
        <f t="shared" si="8"/>
        <v>1616027.06</v>
      </c>
      <c r="F64" s="235">
        <f t="shared" si="1"/>
        <v>3627988.1500000004</v>
      </c>
      <c r="H64" s="236">
        <v>1261440.61</v>
      </c>
      <c r="I64" s="104">
        <f t="shared" si="9"/>
        <v>-98904.52000000002</v>
      </c>
      <c r="K64" s="100">
        <v>0</v>
      </c>
      <c r="L64" s="233">
        <f>'FED-NONFED FC Rcpmnt from DCSS'!D64</f>
        <v>36731.909999999996</v>
      </c>
      <c r="M64" s="233">
        <f>'FED-NONFED FC Rcpmnt from DCSS'!E64</f>
        <v>55097.939999999995</v>
      </c>
      <c r="N64" s="235">
        <f t="shared" si="2"/>
        <v>91829.84999999999</v>
      </c>
      <c r="O64" s="231"/>
      <c r="P64" s="100">
        <v>0</v>
      </c>
      <c r="Q64" s="233">
        <f>ROUND('EA FC PYMTS from ACCTG'!C64,0)</f>
        <v>119255</v>
      </c>
      <c r="R64" s="233">
        <f>ROUND('EA FC PYMTS from ACCTG'!D64,0)</f>
        <v>51108</v>
      </c>
      <c r="S64" s="235">
        <f t="shared" si="3"/>
        <v>170363</v>
      </c>
      <c r="T64" s="231"/>
      <c r="U64" s="100">
        <v>0</v>
      </c>
      <c r="V64" s="233">
        <f>ROUND('SED from ACCTG'!C64,0)</f>
        <v>250882</v>
      </c>
      <c r="W64" s="233">
        <f>ROUND('SED from ACCTG'!D64,0)</f>
        <v>376318</v>
      </c>
      <c r="X64" s="237">
        <f t="shared" si="4"/>
        <v>627200</v>
      </c>
      <c r="Y64" s="233"/>
      <c r="Z64" s="100">
        <f>ROUND('FC Pymt Expend from ACCTG'!C64,0)</f>
        <v>849425</v>
      </c>
      <c r="AA64" s="233">
        <f>ROUND('FC Pymt Expend from ACCTG'!D64,0)</f>
        <v>829131</v>
      </c>
      <c r="AB64" s="233">
        <f>ROUND('FC Pymt Expend from ACCTG'!E64,0)</f>
        <v>1243699</v>
      </c>
      <c r="AC64" s="235">
        <f t="shared" si="5"/>
        <v>2922255</v>
      </c>
    </row>
    <row r="65" spans="3:29" ht="13.5">
      <c r="C65" s="100"/>
      <c r="D65" s="50"/>
      <c r="E65" s="50"/>
      <c r="F65" s="104"/>
      <c r="H65" s="103"/>
      <c r="I65" s="238"/>
      <c r="K65" s="239"/>
      <c r="L65" s="50"/>
      <c r="M65" s="50"/>
      <c r="N65" s="104"/>
      <c r="O65" s="102"/>
      <c r="P65" s="239"/>
      <c r="Q65" s="50"/>
      <c r="R65" s="50"/>
      <c r="S65" s="104"/>
      <c r="T65" s="102"/>
      <c r="U65" s="239"/>
      <c r="V65" s="50"/>
      <c r="W65" s="50"/>
      <c r="X65" s="101"/>
      <c r="Y65" s="50"/>
      <c r="Z65" s="239"/>
      <c r="AA65" s="50"/>
      <c r="AB65" s="50"/>
      <c r="AC65" s="104"/>
    </row>
    <row r="66" spans="1:29" s="99" customFormat="1" ht="14.25" thickBot="1">
      <c r="A66" s="99" t="s">
        <v>59</v>
      </c>
      <c r="C66" s="240">
        <f>SUM(C7:C64)</f>
        <v>295671722</v>
      </c>
      <c r="D66" s="241">
        <f>SUM(D7:D64)</f>
        <v>434728041.1999999</v>
      </c>
      <c r="E66" s="241">
        <f>SUM(E7:E64)</f>
        <v>604924240.4700001</v>
      </c>
      <c r="F66" s="242">
        <f>SUM(F7:F64)</f>
        <v>1335324003.67</v>
      </c>
      <c r="H66" s="243">
        <f>SUM(H7:H64)</f>
        <v>462122600.02</v>
      </c>
      <c r="I66" s="141">
        <f>SUM(I7:I65)</f>
        <v>-27394558.819999997</v>
      </c>
      <c r="J66" s="202"/>
      <c r="K66" s="240">
        <f>SUM(K7:K64)</f>
        <v>0</v>
      </c>
      <c r="L66" s="241">
        <f>SUM(L7:L64)</f>
        <v>8545147.96</v>
      </c>
      <c r="M66" s="241">
        <f>SUM(M7:M64)</f>
        <v>12817727.989999996</v>
      </c>
      <c r="N66" s="242">
        <f>SUM(N7:N64)</f>
        <v>21362875.949999996</v>
      </c>
      <c r="O66" s="244"/>
      <c r="P66" s="240">
        <f>SUM(P7:P64)</f>
        <v>0</v>
      </c>
      <c r="Q66" s="241">
        <f>SUM(Q7:Q64)</f>
        <v>40257025</v>
      </c>
      <c r="R66" s="241">
        <f>SUM(R7:R64)</f>
        <v>17129465</v>
      </c>
      <c r="S66" s="242">
        <f>SUM(S7:S64)</f>
        <v>57386490</v>
      </c>
      <c r="T66" s="244"/>
      <c r="U66" s="240">
        <f>SUM(U7:U64)</f>
        <v>0</v>
      </c>
      <c r="V66" s="241">
        <f>SUM(V7:V64)</f>
        <v>51426497</v>
      </c>
      <c r="W66" s="241">
        <f>SUM(W7:W64)</f>
        <v>77139739</v>
      </c>
      <c r="X66" s="245">
        <f>SUM(X7:X64)</f>
        <v>128566236</v>
      </c>
      <c r="Y66" s="84"/>
      <c r="Z66" s="240">
        <f>SUM(Z7:Z64)</f>
        <v>295671722</v>
      </c>
      <c r="AA66" s="241">
        <f>SUM(AA7:AA64)</f>
        <v>351586807</v>
      </c>
      <c r="AB66" s="241">
        <f>SUM(AB7:AB64)</f>
        <v>523468474</v>
      </c>
      <c r="AC66" s="242">
        <f>SUM(AC7:AC64)</f>
        <v>1170727003</v>
      </c>
    </row>
    <row r="67" spans="3:29" ht="13.5">
      <c r="C67" s="246"/>
      <c r="D67" s="246"/>
      <c r="E67" s="246"/>
      <c r="F67" s="247"/>
      <c r="L67" s="248"/>
      <c r="M67" s="248"/>
      <c r="N67" s="249"/>
      <c r="O67" s="249"/>
      <c r="Q67" s="248"/>
      <c r="R67" s="248"/>
      <c r="S67" s="249"/>
      <c r="V67" s="248"/>
      <c r="W67" s="248"/>
      <c r="X67" s="248"/>
      <c r="AA67" s="248"/>
      <c r="AB67" s="248"/>
      <c r="AC67" s="249"/>
    </row>
    <row r="68" ht="13.5">
      <c r="C68" s="250" t="s">
        <v>110</v>
      </c>
    </row>
    <row r="69" ht="13.5">
      <c r="C69" s="250" t="s">
        <v>111</v>
      </c>
    </row>
  </sheetData>
  <sheetProtection/>
  <mergeCells count="10">
    <mergeCell ref="Z4:AC4"/>
    <mergeCell ref="C3:F3"/>
    <mergeCell ref="C4:F4"/>
    <mergeCell ref="K4:N4"/>
    <mergeCell ref="P4:S4"/>
    <mergeCell ref="U4:X4"/>
    <mergeCell ref="K3:N3"/>
    <mergeCell ref="P3:S3"/>
    <mergeCell ref="U3:X3"/>
    <mergeCell ref="Z3:AC3"/>
  </mergeCells>
  <printOptions horizontalCentered="1"/>
  <pageMargins left="0" right="0" top="0.5" bottom="0.25" header="0.25" footer="0"/>
  <pageSetup blackAndWhite="1" horizontalDpi="300" verticalDpi="300" orientation="landscape" scale="63" r:id="rId1"/>
  <headerFooter alignWithMargins="0">
    <oddHeader>&amp;RPAGE &amp;P OF &amp;N</oddHeader>
    <oddFooter>&amp;L&amp;Z&amp;F&amp;A&amp;R&amp;D  &amp;T</oddFooter>
  </headerFooter>
  <colBreaks count="1" manualBreakCount="1">
    <brk id="9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N66"/>
  <sheetViews>
    <sheetView zoomScaleSheetLayoutView="85" zoomScalePageLayoutView="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17.7109375" style="180" customWidth="1"/>
    <col min="2" max="2" width="2.7109375" style="180" customWidth="1"/>
    <col min="3" max="4" width="13.8515625" style="180" bestFit="1" customWidth="1"/>
    <col min="5" max="5" width="2.00390625" style="180" customWidth="1"/>
    <col min="6" max="7" width="12.7109375" style="192" bestFit="1" customWidth="1"/>
    <col min="8" max="8" width="1.7109375" style="192" customWidth="1"/>
    <col min="9" max="10" width="12.7109375" style="192" bestFit="1" customWidth="1"/>
    <col min="11" max="11" width="2.57421875" style="192" customWidth="1"/>
    <col min="12" max="13" width="12.7109375" style="192" bestFit="1" customWidth="1"/>
    <col min="14" max="14" width="2.7109375" style="192" customWidth="1"/>
    <col min="15" max="16" width="12.7109375" style="192" bestFit="1" customWidth="1"/>
    <col min="17" max="17" width="2.28125" style="192" customWidth="1"/>
    <col min="18" max="19" width="12.7109375" style="192" bestFit="1" customWidth="1"/>
    <col min="20" max="20" width="2.00390625" style="192" customWidth="1"/>
    <col min="21" max="22" width="12.7109375" style="192" bestFit="1" customWidth="1"/>
    <col min="23" max="23" width="2.00390625" style="192" customWidth="1"/>
    <col min="24" max="25" width="12.7109375" style="192" bestFit="1" customWidth="1"/>
    <col min="26" max="26" width="2.140625" style="192" customWidth="1"/>
    <col min="27" max="28" width="12.7109375" style="192" bestFit="1" customWidth="1"/>
    <col min="29" max="29" width="2.421875" style="192" customWidth="1"/>
    <col min="30" max="31" width="12.7109375" style="192" bestFit="1" customWidth="1"/>
    <col min="32" max="32" width="1.57421875" style="192" customWidth="1"/>
    <col min="33" max="34" width="12.7109375" style="192" bestFit="1" customWidth="1"/>
    <col min="35" max="35" width="2.00390625" style="192" customWidth="1"/>
    <col min="36" max="37" width="12.7109375" style="192" bestFit="1" customWidth="1"/>
    <col min="38" max="38" width="2.00390625" style="192" customWidth="1"/>
    <col min="39" max="40" width="12.7109375" style="192" bestFit="1" customWidth="1"/>
    <col min="41" max="16384" width="9.140625" style="180" customWidth="1"/>
  </cols>
  <sheetData>
    <row r="1" spans="1:40" s="153" customFormat="1" ht="13.5">
      <c r="A1" s="149" t="s">
        <v>150</v>
      </c>
      <c r="B1" s="149"/>
      <c r="C1" s="150"/>
      <c r="D1" s="150"/>
      <c r="E1" s="150"/>
      <c r="F1" s="151"/>
      <c r="G1" s="151"/>
      <c r="H1" s="152"/>
      <c r="I1" s="151"/>
      <c r="J1" s="151"/>
      <c r="K1" s="152"/>
      <c r="L1" s="151"/>
      <c r="M1" s="151"/>
      <c r="N1" s="152"/>
      <c r="O1" s="151"/>
      <c r="P1" s="151"/>
      <c r="Q1" s="152"/>
      <c r="R1" s="151"/>
      <c r="S1" s="151"/>
      <c r="T1" s="152"/>
      <c r="U1" s="151"/>
      <c r="V1" s="151"/>
      <c r="W1" s="152"/>
      <c r="X1" s="151"/>
      <c r="Y1" s="151"/>
      <c r="Z1" s="152"/>
      <c r="AA1" s="151" t="s">
        <v>76</v>
      </c>
      <c r="AB1" s="151"/>
      <c r="AC1" s="152"/>
      <c r="AD1" s="151"/>
      <c r="AE1" s="151"/>
      <c r="AF1" s="152"/>
      <c r="AG1" s="151"/>
      <c r="AH1" s="151"/>
      <c r="AI1" s="152"/>
      <c r="AJ1" s="151"/>
      <c r="AK1" s="151"/>
      <c r="AL1" s="152"/>
      <c r="AM1" s="151"/>
      <c r="AN1" s="151"/>
    </row>
    <row r="2" spans="1:40" s="153" customFormat="1" ht="14.25" thickBot="1">
      <c r="A2" s="154" t="s">
        <v>79</v>
      </c>
      <c r="B2" s="154"/>
      <c r="C2" s="155"/>
      <c r="D2" s="155"/>
      <c r="E2" s="156"/>
      <c r="F2" s="157"/>
      <c r="G2" s="157"/>
      <c r="H2" s="158"/>
      <c r="I2" s="157"/>
      <c r="J2" s="157"/>
      <c r="K2" s="158"/>
      <c r="L2" s="157"/>
      <c r="M2" s="157"/>
      <c r="N2" s="158"/>
      <c r="O2" s="157"/>
      <c r="P2" s="157"/>
      <c r="Q2" s="158"/>
      <c r="R2" s="157"/>
      <c r="S2" s="157"/>
      <c r="T2" s="158"/>
      <c r="U2" s="157"/>
      <c r="V2" s="157"/>
      <c r="W2" s="158"/>
      <c r="X2" s="157"/>
      <c r="Y2" s="157"/>
      <c r="Z2" s="158"/>
      <c r="AA2" s="157"/>
      <c r="AB2" s="157"/>
      <c r="AC2" s="158"/>
      <c r="AD2" s="157"/>
      <c r="AE2" s="157"/>
      <c r="AF2" s="158"/>
      <c r="AG2" s="157"/>
      <c r="AH2" s="157"/>
      <c r="AI2" s="158"/>
      <c r="AJ2" s="157"/>
      <c r="AK2" s="157"/>
      <c r="AL2" s="158"/>
      <c r="AM2" s="157"/>
      <c r="AN2" s="157"/>
    </row>
    <row r="3" spans="1:40" s="120" customFormat="1" ht="14.25" thickBot="1">
      <c r="A3" s="159" t="s">
        <v>80</v>
      </c>
      <c r="B3" s="160"/>
      <c r="C3" s="161" t="s">
        <v>114</v>
      </c>
      <c r="D3" s="161"/>
      <c r="E3" s="162"/>
      <c r="F3" s="163" t="s">
        <v>136</v>
      </c>
      <c r="G3" s="163"/>
      <c r="H3" s="164"/>
      <c r="I3" s="163" t="s">
        <v>137</v>
      </c>
      <c r="J3" s="163"/>
      <c r="K3" s="164"/>
      <c r="L3" s="163" t="s">
        <v>138</v>
      </c>
      <c r="M3" s="163" t="str">
        <f>L3</f>
        <v>09/08</v>
      </c>
      <c r="N3" s="164"/>
      <c r="O3" s="163" t="s">
        <v>139</v>
      </c>
      <c r="P3" s="163" t="str">
        <f>O3</f>
        <v>10/08</v>
      </c>
      <c r="Q3" s="164"/>
      <c r="R3" s="163" t="s">
        <v>147</v>
      </c>
      <c r="S3" s="163" t="str">
        <f>R3</f>
        <v>11/08</v>
      </c>
      <c r="T3" s="164"/>
      <c r="U3" s="163" t="s">
        <v>146</v>
      </c>
      <c r="V3" s="163" t="str">
        <f>U3</f>
        <v>12/08</v>
      </c>
      <c r="W3" s="164"/>
      <c r="X3" s="163" t="s">
        <v>145</v>
      </c>
      <c r="Y3" s="163" t="str">
        <f>X3</f>
        <v>01/09</v>
      </c>
      <c r="Z3" s="164"/>
      <c r="AA3" s="163" t="s">
        <v>144</v>
      </c>
      <c r="AB3" s="163" t="str">
        <f>AA3</f>
        <v>02/09</v>
      </c>
      <c r="AC3" s="164"/>
      <c r="AD3" s="163" t="s">
        <v>143</v>
      </c>
      <c r="AE3" s="163" t="str">
        <f>AD3</f>
        <v>03/09</v>
      </c>
      <c r="AF3" s="164"/>
      <c r="AG3" s="163" t="s">
        <v>142</v>
      </c>
      <c r="AH3" s="163" t="str">
        <f>AG3</f>
        <v>04/09</v>
      </c>
      <c r="AI3" s="164"/>
      <c r="AJ3" s="163" t="s">
        <v>141</v>
      </c>
      <c r="AK3" s="163" t="str">
        <f>AJ3</f>
        <v>05/09</v>
      </c>
      <c r="AL3" s="164"/>
      <c r="AM3" s="163" t="s">
        <v>140</v>
      </c>
      <c r="AN3" s="163" t="str">
        <f>AM3</f>
        <v>06/09</v>
      </c>
    </row>
    <row r="4" spans="1:40" s="168" customFormat="1" ht="13.5">
      <c r="A4" s="165" t="s">
        <v>76</v>
      </c>
      <c r="B4" s="165"/>
      <c r="C4" s="166" t="s">
        <v>63</v>
      </c>
      <c r="D4" s="166" t="s">
        <v>63</v>
      </c>
      <c r="E4" s="156"/>
      <c r="F4" s="167" t="s">
        <v>77</v>
      </c>
      <c r="G4" s="167" t="s">
        <v>77</v>
      </c>
      <c r="H4" s="158"/>
      <c r="I4" s="167" t="s">
        <v>77</v>
      </c>
      <c r="J4" s="167" t="s">
        <v>77</v>
      </c>
      <c r="K4" s="158"/>
      <c r="L4" s="167" t="s">
        <v>77</v>
      </c>
      <c r="M4" s="167" t="s">
        <v>77</v>
      </c>
      <c r="N4" s="158"/>
      <c r="O4" s="167" t="s">
        <v>77</v>
      </c>
      <c r="P4" s="167" t="s">
        <v>77</v>
      </c>
      <c r="Q4" s="158"/>
      <c r="R4" s="167" t="s">
        <v>77</v>
      </c>
      <c r="S4" s="167" t="s">
        <v>77</v>
      </c>
      <c r="T4" s="158"/>
      <c r="U4" s="167" t="s">
        <v>77</v>
      </c>
      <c r="V4" s="167" t="s">
        <v>77</v>
      </c>
      <c r="W4" s="158"/>
      <c r="X4" s="167" t="s">
        <v>77</v>
      </c>
      <c r="Y4" s="167" t="s">
        <v>77</v>
      </c>
      <c r="Z4" s="158"/>
      <c r="AA4" s="167" t="s">
        <v>77</v>
      </c>
      <c r="AB4" s="167" t="s">
        <v>77</v>
      </c>
      <c r="AC4" s="158"/>
      <c r="AD4" s="167" t="s">
        <v>77</v>
      </c>
      <c r="AE4" s="167" t="s">
        <v>77</v>
      </c>
      <c r="AF4" s="158"/>
      <c r="AG4" s="167" t="s">
        <v>77</v>
      </c>
      <c r="AH4" s="167" t="s">
        <v>77</v>
      </c>
      <c r="AI4" s="158"/>
      <c r="AJ4" s="167" t="s">
        <v>77</v>
      </c>
      <c r="AK4" s="167" t="s">
        <v>77</v>
      </c>
      <c r="AL4" s="158"/>
      <c r="AM4" s="167" t="s">
        <v>77</v>
      </c>
      <c r="AN4" s="167" t="s">
        <v>77</v>
      </c>
    </row>
    <row r="5" spans="1:40" s="168" customFormat="1" ht="14.25" thickBot="1">
      <c r="A5" s="153" t="s">
        <v>0</v>
      </c>
      <c r="B5" s="153"/>
      <c r="C5" s="169" t="s">
        <v>65</v>
      </c>
      <c r="D5" s="169" t="s">
        <v>60</v>
      </c>
      <c r="E5" s="156"/>
      <c r="F5" s="170" t="s">
        <v>65</v>
      </c>
      <c r="G5" s="170" t="s">
        <v>60</v>
      </c>
      <c r="H5" s="158"/>
      <c r="I5" s="170" t="s">
        <v>65</v>
      </c>
      <c r="J5" s="170" t="s">
        <v>60</v>
      </c>
      <c r="K5" s="158"/>
      <c r="L5" s="170" t="s">
        <v>65</v>
      </c>
      <c r="M5" s="170" t="s">
        <v>60</v>
      </c>
      <c r="N5" s="158"/>
      <c r="O5" s="170" t="s">
        <v>65</v>
      </c>
      <c r="P5" s="170" t="s">
        <v>60</v>
      </c>
      <c r="Q5" s="158"/>
      <c r="R5" s="170" t="s">
        <v>65</v>
      </c>
      <c r="S5" s="170" t="s">
        <v>60</v>
      </c>
      <c r="T5" s="158"/>
      <c r="U5" s="170" t="s">
        <v>65</v>
      </c>
      <c r="V5" s="170" t="s">
        <v>60</v>
      </c>
      <c r="W5" s="158"/>
      <c r="X5" s="170" t="s">
        <v>65</v>
      </c>
      <c r="Y5" s="170" t="s">
        <v>60</v>
      </c>
      <c r="Z5" s="158"/>
      <c r="AA5" s="170" t="s">
        <v>65</v>
      </c>
      <c r="AB5" s="170" t="s">
        <v>60</v>
      </c>
      <c r="AC5" s="158"/>
      <c r="AD5" s="170" t="s">
        <v>65</v>
      </c>
      <c r="AE5" s="170" t="s">
        <v>60</v>
      </c>
      <c r="AF5" s="158"/>
      <c r="AG5" s="170" t="s">
        <v>65</v>
      </c>
      <c r="AH5" s="170" t="s">
        <v>60</v>
      </c>
      <c r="AI5" s="158"/>
      <c r="AJ5" s="170" t="s">
        <v>65</v>
      </c>
      <c r="AK5" s="170" t="s">
        <v>60</v>
      </c>
      <c r="AL5" s="158"/>
      <c r="AM5" s="170" t="s">
        <v>65</v>
      </c>
      <c r="AN5" s="170" t="s">
        <v>60</v>
      </c>
    </row>
    <row r="6" spans="6:40" s="171" customFormat="1" ht="14.25" thickBot="1"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</row>
    <row r="7" spans="1:40" ht="13.5">
      <c r="A7" s="173" t="s">
        <v>1</v>
      </c>
      <c r="B7" s="173"/>
      <c r="C7" s="174">
        <f>F7+I7+L7+O7+R7+U7+X7+AA7+AD7+AG7+AJ7+AM7</f>
        <v>1070340</v>
      </c>
      <c r="D7" s="175">
        <f>G7+J7+M7+P7+S7+V7+Y7+AB7+AE7+AH7+AK7+AN7</f>
        <v>458716</v>
      </c>
      <c r="E7" s="176"/>
      <c r="F7" s="177">
        <v>123075</v>
      </c>
      <c r="G7" s="178">
        <v>52746</v>
      </c>
      <c r="H7" s="179"/>
      <c r="I7" s="177">
        <v>96344</v>
      </c>
      <c r="J7" s="178">
        <v>41290</v>
      </c>
      <c r="K7" s="179"/>
      <c r="L7" s="177">
        <v>111546</v>
      </c>
      <c r="M7" s="178">
        <v>47806</v>
      </c>
      <c r="N7" s="179"/>
      <c r="O7" s="177">
        <v>91479</v>
      </c>
      <c r="P7" s="178">
        <v>39205</v>
      </c>
      <c r="Q7" s="179"/>
      <c r="R7" s="177">
        <v>86780</v>
      </c>
      <c r="S7" s="178">
        <v>37191</v>
      </c>
      <c r="T7" s="179"/>
      <c r="U7" s="177">
        <v>120448</v>
      </c>
      <c r="V7" s="178">
        <v>51620</v>
      </c>
      <c r="W7" s="179"/>
      <c r="X7" s="177">
        <v>106038</v>
      </c>
      <c r="Y7" s="178">
        <v>45445</v>
      </c>
      <c r="Z7" s="179"/>
      <c r="AA7" s="177">
        <v>76192</v>
      </c>
      <c r="AB7" s="178">
        <v>32654</v>
      </c>
      <c r="AC7" s="179"/>
      <c r="AD7" s="177">
        <v>48868</v>
      </c>
      <c r="AE7" s="178">
        <v>20944</v>
      </c>
      <c r="AF7" s="179"/>
      <c r="AG7" s="177">
        <v>74261</v>
      </c>
      <c r="AH7" s="178">
        <v>31826</v>
      </c>
      <c r="AI7" s="179"/>
      <c r="AJ7" s="177">
        <v>81000</v>
      </c>
      <c r="AK7" s="178">
        <v>34714</v>
      </c>
      <c r="AL7" s="179"/>
      <c r="AM7" s="177">
        <v>54309</v>
      </c>
      <c r="AN7" s="178">
        <v>23275</v>
      </c>
    </row>
    <row r="8" spans="1:40" ht="13.5">
      <c r="A8" s="173" t="s">
        <v>2</v>
      </c>
      <c r="B8" s="173"/>
      <c r="C8" s="181">
        <f aca="true" t="shared" si="0" ref="C8:D38">F8+I8+L8+O8+R8+U8+X8+AA8+AD8+AG8+AJ8+AM8</f>
        <v>0</v>
      </c>
      <c r="D8" s="182">
        <f t="shared" si="0"/>
        <v>0</v>
      </c>
      <c r="E8" s="176"/>
      <c r="F8" s="183">
        <v>0</v>
      </c>
      <c r="G8" s="184">
        <v>0</v>
      </c>
      <c r="H8" s="179"/>
      <c r="I8" s="183">
        <v>0</v>
      </c>
      <c r="J8" s="184">
        <v>0</v>
      </c>
      <c r="K8" s="179"/>
      <c r="L8" s="183">
        <v>0</v>
      </c>
      <c r="M8" s="184">
        <v>0</v>
      </c>
      <c r="N8" s="179"/>
      <c r="O8" s="183">
        <v>0</v>
      </c>
      <c r="P8" s="184">
        <v>0</v>
      </c>
      <c r="Q8" s="179"/>
      <c r="R8" s="183">
        <v>0</v>
      </c>
      <c r="S8" s="184">
        <v>0</v>
      </c>
      <c r="T8" s="179"/>
      <c r="U8" s="183">
        <v>0</v>
      </c>
      <c r="V8" s="184">
        <v>0</v>
      </c>
      <c r="W8" s="179"/>
      <c r="X8" s="183">
        <v>0</v>
      </c>
      <c r="Y8" s="184">
        <v>0</v>
      </c>
      <c r="Z8" s="179"/>
      <c r="AA8" s="183">
        <v>0</v>
      </c>
      <c r="AB8" s="184">
        <v>0</v>
      </c>
      <c r="AC8" s="179"/>
      <c r="AD8" s="183">
        <v>0</v>
      </c>
      <c r="AE8" s="184">
        <v>0</v>
      </c>
      <c r="AF8" s="179"/>
      <c r="AG8" s="183">
        <v>0</v>
      </c>
      <c r="AH8" s="184">
        <v>0</v>
      </c>
      <c r="AI8" s="179"/>
      <c r="AJ8" s="183">
        <v>0</v>
      </c>
      <c r="AK8" s="184">
        <v>0</v>
      </c>
      <c r="AL8" s="179"/>
      <c r="AM8" s="183">
        <v>0</v>
      </c>
      <c r="AN8" s="184">
        <v>0</v>
      </c>
    </row>
    <row r="9" spans="1:40" ht="13.5">
      <c r="A9" s="173" t="s">
        <v>3</v>
      </c>
      <c r="B9" s="173"/>
      <c r="C9" s="181">
        <f t="shared" si="0"/>
        <v>37971</v>
      </c>
      <c r="D9" s="182">
        <f t="shared" si="0"/>
        <v>16273</v>
      </c>
      <c r="E9" s="176"/>
      <c r="F9" s="183">
        <v>104</v>
      </c>
      <c r="G9" s="184">
        <v>45</v>
      </c>
      <c r="H9" s="179"/>
      <c r="I9" s="183">
        <v>1188</v>
      </c>
      <c r="J9" s="184">
        <v>509</v>
      </c>
      <c r="K9" s="179"/>
      <c r="L9" s="183">
        <v>1188</v>
      </c>
      <c r="M9" s="184">
        <v>509</v>
      </c>
      <c r="N9" s="179"/>
      <c r="O9" s="183">
        <v>2376</v>
      </c>
      <c r="P9" s="184">
        <v>1018</v>
      </c>
      <c r="Q9" s="179"/>
      <c r="R9" s="183">
        <v>1189</v>
      </c>
      <c r="S9" s="184">
        <v>509</v>
      </c>
      <c r="T9" s="179"/>
      <c r="U9" s="183">
        <v>3465</v>
      </c>
      <c r="V9" s="184">
        <v>1485</v>
      </c>
      <c r="W9" s="179"/>
      <c r="X9" s="183">
        <v>0</v>
      </c>
      <c r="Y9" s="184">
        <v>0</v>
      </c>
      <c r="Z9" s="179"/>
      <c r="AA9" s="183">
        <v>5371</v>
      </c>
      <c r="AB9" s="184">
        <v>2302</v>
      </c>
      <c r="AC9" s="179"/>
      <c r="AD9" s="183">
        <v>2403</v>
      </c>
      <c r="AE9" s="184">
        <v>1030</v>
      </c>
      <c r="AF9" s="179"/>
      <c r="AG9" s="183">
        <v>10323</v>
      </c>
      <c r="AH9" s="184">
        <v>4424</v>
      </c>
      <c r="AI9" s="179"/>
      <c r="AJ9" s="183">
        <v>5182</v>
      </c>
      <c r="AK9" s="184">
        <v>2221</v>
      </c>
      <c r="AL9" s="179"/>
      <c r="AM9" s="183">
        <v>5182</v>
      </c>
      <c r="AN9" s="184">
        <v>2221</v>
      </c>
    </row>
    <row r="10" spans="1:40" ht="13.5">
      <c r="A10" s="173" t="s">
        <v>4</v>
      </c>
      <c r="B10" s="173"/>
      <c r="C10" s="181">
        <f t="shared" si="0"/>
        <v>577733</v>
      </c>
      <c r="D10" s="182">
        <f t="shared" si="0"/>
        <v>245199</v>
      </c>
      <c r="E10" s="176"/>
      <c r="F10" s="183">
        <v>48558</v>
      </c>
      <c r="G10" s="184">
        <v>20810</v>
      </c>
      <c r="H10" s="179"/>
      <c r="I10" s="183">
        <v>50476</v>
      </c>
      <c r="J10" s="184">
        <v>21633</v>
      </c>
      <c r="K10" s="179"/>
      <c r="L10" s="183">
        <v>52543</v>
      </c>
      <c r="M10" s="184">
        <v>22519</v>
      </c>
      <c r="N10" s="179"/>
      <c r="O10" s="183">
        <v>59677</v>
      </c>
      <c r="P10" s="184">
        <v>23947</v>
      </c>
      <c r="Q10" s="179"/>
      <c r="R10" s="183">
        <v>55130</v>
      </c>
      <c r="S10" s="184">
        <v>23627</v>
      </c>
      <c r="T10" s="179"/>
      <c r="U10" s="183">
        <v>50589</v>
      </c>
      <c r="V10" s="184">
        <v>21681</v>
      </c>
      <c r="W10" s="179"/>
      <c r="X10" s="183">
        <v>50960</v>
      </c>
      <c r="Y10" s="184">
        <v>21840</v>
      </c>
      <c r="Z10" s="179"/>
      <c r="AA10" s="183">
        <v>42415</v>
      </c>
      <c r="AB10" s="184">
        <v>18178</v>
      </c>
      <c r="AC10" s="179"/>
      <c r="AD10" s="183">
        <v>38522</v>
      </c>
      <c r="AE10" s="184">
        <v>16509</v>
      </c>
      <c r="AF10" s="179"/>
      <c r="AG10" s="183">
        <v>40478</v>
      </c>
      <c r="AH10" s="184">
        <v>16919</v>
      </c>
      <c r="AI10" s="179"/>
      <c r="AJ10" s="183">
        <v>41662</v>
      </c>
      <c r="AK10" s="184">
        <v>17769</v>
      </c>
      <c r="AL10" s="179"/>
      <c r="AM10" s="183">
        <v>46723</v>
      </c>
      <c r="AN10" s="184">
        <v>19767</v>
      </c>
    </row>
    <row r="11" spans="1:40" ht="13.5">
      <c r="A11" s="173" t="s">
        <v>5</v>
      </c>
      <c r="B11" s="173"/>
      <c r="C11" s="181">
        <f t="shared" si="0"/>
        <v>19712</v>
      </c>
      <c r="D11" s="182">
        <f t="shared" si="0"/>
        <v>8359</v>
      </c>
      <c r="E11" s="176"/>
      <c r="F11" s="183">
        <v>733</v>
      </c>
      <c r="G11" s="184">
        <v>314</v>
      </c>
      <c r="H11" s="179"/>
      <c r="I11" s="183">
        <v>795</v>
      </c>
      <c r="J11" s="184">
        <v>341</v>
      </c>
      <c r="K11" s="179"/>
      <c r="L11" s="183">
        <v>2265</v>
      </c>
      <c r="M11" s="184">
        <v>970</v>
      </c>
      <c r="N11" s="179"/>
      <c r="O11" s="183">
        <v>169</v>
      </c>
      <c r="P11" s="184">
        <v>72</v>
      </c>
      <c r="Q11" s="179"/>
      <c r="R11" s="183">
        <v>0</v>
      </c>
      <c r="S11" s="184">
        <v>0</v>
      </c>
      <c r="T11" s="179"/>
      <c r="U11" s="183">
        <v>1537</v>
      </c>
      <c r="V11" s="184">
        <v>658</v>
      </c>
      <c r="W11" s="179"/>
      <c r="X11" s="183">
        <v>545</v>
      </c>
      <c r="Y11" s="184">
        <v>233</v>
      </c>
      <c r="Z11" s="179"/>
      <c r="AA11" s="183">
        <v>419</v>
      </c>
      <c r="AB11" s="184">
        <v>179</v>
      </c>
      <c r="AC11" s="179"/>
      <c r="AD11" s="183">
        <v>1235</v>
      </c>
      <c r="AE11" s="184">
        <v>529</v>
      </c>
      <c r="AF11" s="179"/>
      <c r="AG11" s="183">
        <v>5018</v>
      </c>
      <c r="AH11" s="184">
        <v>2108</v>
      </c>
      <c r="AI11" s="179"/>
      <c r="AJ11" s="183">
        <v>4520</v>
      </c>
      <c r="AK11" s="184">
        <v>1894</v>
      </c>
      <c r="AL11" s="179"/>
      <c r="AM11" s="183">
        <v>2476</v>
      </c>
      <c r="AN11" s="184">
        <v>1061</v>
      </c>
    </row>
    <row r="12" spans="1:40" ht="13.5">
      <c r="A12" s="173" t="s">
        <v>6</v>
      </c>
      <c r="B12" s="173"/>
      <c r="C12" s="181">
        <f t="shared" si="0"/>
        <v>0</v>
      </c>
      <c r="D12" s="182">
        <f t="shared" si="0"/>
        <v>0</v>
      </c>
      <c r="E12" s="176"/>
      <c r="F12" s="183">
        <v>0</v>
      </c>
      <c r="G12" s="184">
        <v>0</v>
      </c>
      <c r="H12" s="179"/>
      <c r="I12" s="183">
        <v>0</v>
      </c>
      <c r="J12" s="184">
        <v>0</v>
      </c>
      <c r="K12" s="179"/>
      <c r="L12" s="183">
        <v>0</v>
      </c>
      <c r="M12" s="184">
        <v>0</v>
      </c>
      <c r="N12" s="179"/>
      <c r="O12" s="183">
        <v>0</v>
      </c>
      <c r="P12" s="184">
        <v>0</v>
      </c>
      <c r="Q12" s="179"/>
      <c r="R12" s="183">
        <v>0</v>
      </c>
      <c r="S12" s="184">
        <v>0</v>
      </c>
      <c r="T12" s="179"/>
      <c r="U12" s="183">
        <v>0</v>
      </c>
      <c r="V12" s="184">
        <v>0</v>
      </c>
      <c r="W12" s="179"/>
      <c r="X12" s="183">
        <v>0</v>
      </c>
      <c r="Y12" s="184">
        <v>0</v>
      </c>
      <c r="Z12" s="179"/>
      <c r="AA12" s="183">
        <v>0</v>
      </c>
      <c r="AB12" s="184">
        <v>0</v>
      </c>
      <c r="AC12" s="179"/>
      <c r="AD12" s="183">
        <v>0</v>
      </c>
      <c r="AE12" s="184">
        <v>0</v>
      </c>
      <c r="AF12" s="179"/>
      <c r="AG12" s="183">
        <v>0</v>
      </c>
      <c r="AH12" s="184">
        <v>0</v>
      </c>
      <c r="AI12" s="179"/>
      <c r="AJ12" s="183">
        <v>0</v>
      </c>
      <c r="AK12" s="184">
        <v>0</v>
      </c>
      <c r="AL12" s="179"/>
      <c r="AM12" s="183">
        <v>0</v>
      </c>
      <c r="AN12" s="184">
        <v>0</v>
      </c>
    </row>
    <row r="13" spans="1:40" ht="13.5">
      <c r="A13" s="173" t="s">
        <v>7</v>
      </c>
      <c r="B13" s="173"/>
      <c r="C13" s="181">
        <f t="shared" si="0"/>
        <v>648505</v>
      </c>
      <c r="D13" s="182">
        <f t="shared" si="0"/>
        <v>274717</v>
      </c>
      <c r="E13" s="176"/>
      <c r="F13" s="183">
        <v>95115</v>
      </c>
      <c r="G13" s="184">
        <v>39349</v>
      </c>
      <c r="H13" s="179"/>
      <c r="I13" s="183">
        <v>64841</v>
      </c>
      <c r="J13" s="184">
        <v>27789</v>
      </c>
      <c r="K13" s="179"/>
      <c r="L13" s="183">
        <v>60076</v>
      </c>
      <c r="M13" s="184">
        <v>25747</v>
      </c>
      <c r="N13" s="179"/>
      <c r="O13" s="183">
        <v>68068</v>
      </c>
      <c r="P13" s="184">
        <v>29172</v>
      </c>
      <c r="Q13" s="179"/>
      <c r="R13" s="183">
        <v>62121</v>
      </c>
      <c r="S13" s="184">
        <v>26623</v>
      </c>
      <c r="T13" s="179"/>
      <c r="U13" s="183">
        <v>77729</v>
      </c>
      <c r="V13" s="184">
        <v>33313</v>
      </c>
      <c r="W13" s="179"/>
      <c r="X13" s="183">
        <v>29144</v>
      </c>
      <c r="Y13" s="184">
        <v>12190</v>
      </c>
      <c r="Z13" s="179"/>
      <c r="AA13" s="183">
        <v>-21941</v>
      </c>
      <c r="AB13" s="184">
        <v>-9874</v>
      </c>
      <c r="AC13" s="179"/>
      <c r="AD13" s="183">
        <v>26807</v>
      </c>
      <c r="AE13" s="184">
        <v>11403</v>
      </c>
      <c r="AF13" s="179"/>
      <c r="AG13" s="183">
        <v>28251</v>
      </c>
      <c r="AH13" s="184">
        <v>11808</v>
      </c>
      <c r="AI13" s="179"/>
      <c r="AJ13" s="183">
        <v>85023</v>
      </c>
      <c r="AK13" s="184">
        <v>36267</v>
      </c>
      <c r="AL13" s="179"/>
      <c r="AM13" s="183">
        <v>73271</v>
      </c>
      <c r="AN13" s="184">
        <v>30930</v>
      </c>
    </row>
    <row r="14" spans="1:40" ht="13.5">
      <c r="A14" s="173" t="s">
        <v>8</v>
      </c>
      <c r="B14" s="173"/>
      <c r="C14" s="181">
        <f t="shared" si="0"/>
        <v>0</v>
      </c>
      <c r="D14" s="182">
        <f t="shared" si="0"/>
        <v>0</v>
      </c>
      <c r="E14" s="176"/>
      <c r="F14" s="183">
        <v>0</v>
      </c>
      <c r="G14" s="184">
        <v>0</v>
      </c>
      <c r="H14" s="179"/>
      <c r="I14" s="183">
        <v>0</v>
      </c>
      <c r="J14" s="184">
        <v>0</v>
      </c>
      <c r="K14" s="179"/>
      <c r="L14" s="183">
        <v>0</v>
      </c>
      <c r="M14" s="184">
        <v>0</v>
      </c>
      <c r="N14" s="179"/>
      <c r="O14" s="183">
        <v>0</v>
      </c>
      <c r="P14" s="184">
        <v>0</v>
      </c>
      <c r="Q14" s="179"/>
      <c r="R14" s="183">
        <v>0</v>
      </c>
      <c r="S14" s="184">
        <v>0</v>
      </c>
      <c r="T14" s="179"/>
      <c r="U14" s="183">
        <v>0</v>
      </c>
      <c r="V14" s="184">
        <v>0</v>
      </c>
      <c r="W14" s="179"/>
      <c r="X14" s="183">
        <v>0</v>
      </c>
      <c r="Y14" s="184">
        <v>0</v>
      </c>
      <c r="Z14" s="179"/>
      <c r="AA14" s="183">
        <v>0</v>
      </c>
      <c r="AB14" s="184">
        <v>0</v>
      </c>
      <c r="AC14" s="179"/>
      <c r="AD14" s="183">
        <v>0</v>
      </c>
      <c r="AE14" s="184">
        <v>0</v>
      </c>
      <c r="AF14" s="179"/>
      <c r="AG14" s="183">
        <v>0</v>
      </c>
      <c r="AH14" s="184">
        <v>0</v>
      </c>
      <c r="AI14" s="179"/>
      <c r="AJ14" s="183">
        <v>0</v>
      </c>
      <c r="AK14" s="184">
        <v>0</v>
      </c>
      <c r="AL14" s="179"/>
      <c r="AM14" s="183">
        <v>0</v>
      </c>
      <c r="AN14" s="184">
        <v>0</v>
      </c>
    </row>
    <row r="15" spans="1:40" ht="13.5">
      <c r="A15" s="173" t="s">
        <v>9</v>
      </c>
      <c r="B15" s="173"/>
      <c r="C15" s="181">
        <f t="shared" si="0"/>
        <v>463732</v>
      </c>
      <c r="D15" s="182">
        <f t="shared" si="0"/>
        <v>197240</v>
      </c>
      <c r="E15" s="176"/>
      <c r="F15" s="183">
        <v>34927</v>
      </c>
      <c r="G15" s="184">
        <v>14969</v>
      </c>
      <c r="H15" s="179"/>
      <c r="I15" s="183">
        <v>29233</v>
      </c>
      <c r="J15" s="184">
        <v>12528</v>
      </c>
      <c r="K15" s="179"/>
      <c r="L15" s="183">
        <v>21550</v>
      </c>
      <c r="M15" s="184">
        <v>9235</v>
      </c>
      <c r="N15" s="179"/>
      <c r="O15" s="183">
        <v>35139</v>
      </c>
      <c r="P15" s="184">
        <v>14460</v>
      </c>
      <c r="Q15" s="179"/>
      <c r="R15" s="183">
        <v>39771</v>
      </c>
      <c r="S15" s="184">
        <v>17044</v>
      </c>
      <c r="T15" s="179"/>
      <c r="U15" s="183">
        <v>30842</v>
      </c>
      <c r="V15" s="184">
        <v>13003</v>
      </c>
      <c r="W15" s="179"/>
      <c r="X15" s="183">
        <v>42066</v>
      </c>
      <c r="Y15" s="184">
        <v>17600</v>
      </c>
      <c r="Z15" s="179"/>
      <c r="AA15" s="183">
        <v>34808</v>
      </c>
      <c r="AB15" s="184">
        <v>14875</v>
      </c>
      <c r="AC15" s="179"/>
      <c r="AD15" s="183">
        <v>36252</v>
      </c>
      <c r="AE15" s="184">
        <v>15493</v>
      </c>
      <c r="AF15" s="179"/>
      <c r="AG15" s="183">
        <v>68043</v>
      </c>
      <c r="AH15" s="184">
        <v>29119</v>
      </c>
      <c r="AI15" s="179"/>
      <c r="AJ15" s="183">
        <v>43370</v>
      </c>
      <c r="AK15" s="184">
        <v>18587</v>
      </c>
      <c r="AL15" s="179"/>
      <c r="AM15" s="183">
        <v>47731</v>
      </c>
      <c r="AN15" s="184">
        <v>20327</v>
      </c>
    </row>
    <row r="16" spans="1:40" ht="13.5">
      <c r="A16" s="173" t="s">
        <v>10</v>
      </c>
      <c r="B16" s="173"/>
      <c r="C16" s="181">
        <f t="shared" si="0"/>
        <v>1331139</v>
      </c>
      <c r="D16" s="182">
        <f t="shared" si="0"/>
        <v>564443</v>
      </c>
      <c r="E16" s="176"/>
      <c r="F16" s="183">
        <v>140921</v>
      </c>
      <c r="G16" s="184">
        <v>60395</v>
      </c>
      <c r="H16" s="179"/>
      <c r="I16" s="183">
        <v>105228</v>
      </c>
      <c r="J16" s="184">
        <v>45098</v>
      </c>
      <c r="K16" s="179"/>
      <c r="L16" s="183">
        <v>96212</v>
      </c>
      <c r="M16" s="184">
        <v>41233</v>
      </c>
      <c r="N16" s="179"/>
      <c r="O16" s="183">
        <v>110622</v>
      </c>
      <c r="P16" s="184">
        <v>46038</v>
      </c>
      <c r="Q16" s="179"/>
      <c r="R16" s="183">
        <v>108223</v>
      </c>
      <c r="S16" s="184">
        <v>45052</v>
      </c>
      <c r="T16" s="179"/>
      <c r="U16" s="183">
        <v>100598</v>
      </c>
      <c r="V16" s="184">
        <v>42470</v>
      </c>
      <c r="W16" s="179"/>
      <c r="X16" s="183">
        <v>119872</v>
      </c>
      <c r="Y16" s="184">
        <v>50860</v>
      </c>
      <c r="Z16" s="179"/>
      <c r="AA16" s="183">
        <v>91510</v>
      </c>
      <c r="AB16" s="184">
        <v>38876</v>
      </c>
      <c r="AC16" s="179"/>
      <c r="AD16" s="183">
        <v>104851</v>
      </c>
      <c r="AE16" s="184">
        <v>44593</v>
      </c>
      <c r="AF16" s="179"/>
      <c r="AG16" s="183">
        <v>99009</v>
      </c>
      <c r="AH16" s="184">
        <v>42089</v>
      </c>
      <c r="AI16" s="179"/>
      <c r="AJ16" s="183">
        <v>130522</v>
      </c>
      <c r="AK16" s="184">
        <v>55252</v>
      </c>
      <c r="AL16" s="179"/>
      <c r="AM16" s="183">
        <v>123571</v>
      </c>
      <c r="AN16" s="184">
        <v>52487</v>
      </c>
    </row>
    <row r="17" spans="1:40" ht="13.5">
      <c r="A17" s="173" t="s">
        <v>11</v>
      </c>
      <c r="B17" s="173"/>
      <c r="C17" s="181">
        <f t="shared" si="0"/>
        <v>0</v>
      </c>
      <c r="D17" s="182">
        <f t="shared" si="0"/>
        <v>0</v>
      </c>
      <c r="E17" s="176"/>
      <c r="F17" s="183">
        <v>0</v>
      </c>
      <c r="G17" s="184">
        <v>0</v>
      </c>
      <c r="H17" s="179"/>
      <c r="I17" s="183">
        <v>0</v>
      </c>
      <c r="J17" s="184">
        <v>0</v>
      </c>
      <c r="K17" s="179"/>
      <c r="L17" s="183">
        <v>0</v>
      </c>
      <c r="M17" s="184">
        <v>0</v>
      </c>
      <c r="N17" s="179"/>
      <c r="O17" s="183">
        <v>0</v>
      </c>
      <c r="P17" s="184">
        <v>0</v>
      </c>
      <c r="Q17" s="179"/>
      <c r="R17" s="183">
        <v>0</v>
      </c>
      <c r="S17" s="184">
        <v>0</v>
      </c>
      <c r="T17" s="179"/>
      <c r="U17" s="183">
        <v>0</v>
      </c>
      <c r="V17" s="184">
        <v>0</v>
      </c>
      <c r="W17" s="179"/>
      <c r="X17" s="183">
        <v>0</v>
      </c>
      <c r="Y17" s="184">
        <v>0</v>
      </c>
      <c r="Z17" s="179"/>
      <c r="AA17" s="183">
        <v>0</v>
      </c>
      <c r="AB17" s="184">
        <v>0</v>
      </c>
      <c r="AC17" s="179"/>
      <c r="AD17" s="183">
        <v>0</v>
      </c>
      <c r="AE17" s="184">
        <v>0</v>
      </c>
      <c r="AF17" s="179"/>
      <c r="AG17" s="183">
        <v>0</v>
      </c>
      <c r="AH17" s="184">
        <v>0</v>
      </c>
      <c r="AI17" s="179"/>
      <c r="AJ17" s="183">
        <v>0</v>
      </c>
      <c r="AK17" s="184">
        <v>0</v>
      </c>
      <c r="AL17" s="179"/>
      <c r="AM17" s="183">
        <v>0</v>
      </c>
      <c r="AN17" s="184">
        <v>0</v>
      </c>
    </row>
    <row r="18" spans="1:40" ht="13.5">
      <c r="A18" s="173" t="s">
        <v>12</v>
      </c>
      <c r="B18" s="173"/>
      <c r="C18" s="181">
        <f t="shared" si="0"/>
        <v>46651</v>
      </c>
      <c r="D18" s="182">
        <f t="shared" si="0"/>
        <v>19950</v>
      </c>
      <c r="E18" s="176"/>
      <c r="F18" s="183">
        <v>1010</v>
      </c>
      <c r="G18" s="184">
        <v>433</v>
      </c>
      <c r="H18" s="179"/>
      <c r="I18" s="183">
        <v>1456</v>
      </c>
      <c r="J18" s="184">
        <v>624</v>
      </c>
      <c r="K18" s="179"/>
      <c r="L18" s="183">
        <v>1882</v>
      </c>
      <c r="M18" s="184">
        <v>763</v>
      </c>
      <c r="N18" s="179"/>
      <c r="O18" s="183">
        <v>873</v>
      </c>
      <c r="P18" s="184">
        <v>374</v>
      </c>
      <c r="Q18" s="179"/>
      <c r="R18" s="183">
        <v>153</v>
      </c>
      <c r="S18" s="184">
        <v>66</v>
      </c>
      <c r="T18" s="179"/>
      <c r="U18" s="183">
        <v>5993</v>
      </c>
      <c r="V18" s="184">
        <v>2568</v>
      </c>
      <c r="W18" s="179"/>
      <c r="X18" s="183">
        <v>3654</v>
      </c>
      <c r="Y18" s="184">
        <v>1566</v>
      </c>
      <c r="Z18" s="179"/>
      <c r="AA18" s="183">
        <v>6460</v>
      </c>
      <c r="AB18" s="184">
        <v>2768</v>
      </c>
      <c r="AC18" s="179"/>
      <c r="AD18" s="183">
        <v>435</v>
      </c>
      <c r="AE18" s="184">
        <v>187</v>
      </c>
      <c r="AF18" s="179"/>
      <c r="AG18" s="183">
        <v>3241</v>
      </c>
      <c r="AH18" s="184">
        <v>1389</v>
      </c>
      <c r="AI18" s="179"/>
      <c r="AJ18" s="183">
        <v>3799</v>
      </c>
      <c r="AK18" s="184">
        <v>1628</v>
      </c>
      <c r="AL18" s="179"/>
      <c r="AM18" s="183">
        <v>17695</v>
      </c>
      <c r="AN18" s="184">
        <v>7584</v>
      </c>
    </row>
    <row r="19" spans="1:40" ht="13.5">
      <c r="A19" s="173" t="s">
        <v>13</v>
      </c>
      <c r="B19" s="173"/>
      <c r="C19" s="181">
        <f t="shared" si="0"/>
        <v>0</v>
      </c>
      <c r="D19" s="182">
        <f t="shared" si="0"/>
        <v>0</v>
      </c>
      <c r="E19" s="176"/>
      <c r="F19" s="183">
        <v>0</v>
      </c>
      <c r="G19" s="184">
        <v>0</v>
      </c>
      <c r="H19" s="179"/>
      <c r="I19" s="183">
        <v>0</v>
      </c>
      <c r="J19" s="184">
        <v>0</v>
      </c>
      <c r="K19" s="179"/>
      <c r="L19" s="183">
        <v>0</v>
      </c>
      <c r="M19" s="184">
        <v>0</v>
      </c>
      <c r="N19" s="179"/>
      <c r="O19" s="183">
        <v>0</v>
      </c>
      <c r="P19" s="184">
        <v>0</v>
      </c>
      <c r="Q19" s="179"/>
      <c r="R19" s="183">
        <v>0</v>
      </c>
      <c r="S19" s="184">
        <v>0</v>
      </c>
      <c r="T19" s="179"/>
      <c r="U19" s="183">
        <v>0</v>
      </c>
      <c r="V19" s="184">
        <v>0</v>
      </c>
      <c r="W19" s="179"/>
      <c r="X19" s="183">
        <v>0</v>
      </c>
      <c r="Y19" s="184">
        <v>0</v>
      </c>
      <c r="Z19" s="179"/>
      <c r="AA19" s="183">
        <v>0</v>
      </c>
      <c r="AB19" s="184">
        <v>0</v>
      </c>
      <c r="AC19" s="179"/>
      <c r="AD19" s="183">
        <v>0</v>
      </c>
      <c r="AE19" s="184">
        <v>0</v>
      </c>
      <c r="AF19" s="179"/>
      <c r="AG19" s="183">
        <v>0</v>
      </c>
      <c r="AH19" s="184">
        <v>0</v>
      </c>
      <c r="AI19" s="179"/>
      <c r="AJ19" s="183">
        <v>0</v>
      </c>
      <c r="AK19" s="184">
        <v>0</v>
      </c>
      <c r="AL19" s="179"/>
      <c r="AM19" s="183">
        <v>0</v>
      </c>
      <c r="AN19" s="184">
        <v>0</v>
      </c>
    </row>
    <row r="20" spans="1:40" ht="13.5">
      <c r="A20" s="173" t="s">
        <v>14</v>
      </c>
      <c r="B20" s="173"/>
      <c r="C20" s="181">
        <f t="shared" si="0"/>
        <v>0</v>
      </c>
      <c r="D20" s="182">
        <f t="shared" si="0"/>
        <v>0</v>
      </c>
      <c r="E20" s="176"/>
      <c r="F20" s="183">
        <v>0</v>
      </c>
      <c r="G20" s="184">
        <v>0</v>
      </c>
      <c r="H20" s="179"/>
      <c r="I20" s="183">
        <v>0</v>
      </c>
      <c r="J20" s="184">
        <v>0</v>
      </c>
      <c r="K20" s="179"/>
      <c r="L20" s="183">
        <v>0</v>
      </c>
      <c r="M20" s="184">
        <v>0</v>
      </c>
      <c r="N20" s="179"/>
      <c r="O20" s="183">
        <v>0</v>
      </c>
      <c r="P20" s="184">
        <v>0</v>
      </c>
      <c r="Q20" s="179"/>
      <c r="R20" s="183">
        <v>0</v>
      </c>
      <c r="S20" s="184">
        <v>0</v>
      </c>
      <c r="T20" s="179"/>
      <c r="U20" s="183">
        <v>0</v>
      </c>
      <c r="V20" s="184">
        <v>0</v>
      </c>
      <c r="W20" s="179"/>
      <c r="X20" s="183">
        <v>0</v>
      </c>
      <c r="Y20" s="184">
        <v>0</v>
      </c>
      <c r="Z20" s="179"/>
      <c r="AA20" s="183">
        <v>0</v>
      </c>
      <c r="AB20" s="184">
        <v>0</v>
      </c>
      <c r="AC20" s="179"/>
      <c r="AD20" s="183">
        <v>0</v>
      </c>
      <c r="AE20" s="184">
        <v>0</v>
      </c>
      <c r="AF20" s="179"/>
      <c r="AG20" s="183">
        <v>0</v>
      </c>
      <c r="AH20" s="184">
        <v>0</v>
      </c>
      <c r="AI20" s="179"/>
      <c r="AJ20" s="183">
        <v>0</v>
      </c>
      <c r="AK20" s="184">
        <v>0</v>
      </c>
      <c r="AL20" s="179"/>
      <c r="AM20" s="183">
        <v>0</v>
      </c>
      <c r="AN20" s="184">
        <v>0</v>
      </c>
    </row>
    <row r="21" spans="1:40" ht="13.5">
      <c r="A21" s="173" t="s">
        <v>15</v>
      </c>
      <c r="B21" s="173"/>
      <c r="C21" s="181">
        <f t="shared" si="0"/>
        <v>445225</v>
      </c>
      <c r="D21" s="182">
        <f t="shared" si="0"/>
        <v>190638</v>
      </c>
      <c r="E21" s="176"/>
      <c r="F21" s="183">
        <v>44885</v>
      </c>
      <c r="G21" s="184">
        <v>19236</v>
      </c>
      <c r="H21" s="179"/>
      <c r="I21" s="183">
        <v>39169</v>
      </c>
      <c r="J21" s="184">
        <v>16787</v>
      </c>
      <c r="K21" s="179"/>
      <c r="L21" s="183">
        <v>17432</v>
      </c>
      <c r="M21" s="184">
        <v>7471</v>
      </c>
      <c r="N21" s="179"/>
      <c r="O21" s="183">
        <v>17706</v>
      </c>
      <c r="P21" s="184">
        <v>7545</v>
      </c>
      <c r="Q21" s="179"/>
      <c r="R21" s="183">
        <v>22917</v>
      </c>
      <c r="S21" s="184">
        <v>9822</v>
      </c>
      <c r="T21" s="179"/>
      <c r="U21" s="183">
        <v>29314</v>
      </c>
      <c r="V21" s="184">
        <v>12563</v>
      </c>
      <c r="W21" s="179"/>
      <c r="X21" s="183">
        <v>35169</v>
      </c>
      <c r="Y21" s="184">
        <v>15072</v>
      </c>
      <c r="Z21" s="179"/>
      <c r="AA21" s="183">
        <v>42178</v>
      </c>
      <c r="AB21" s="184">
        <v>18076</v>
      </c>
      <c r="AC21" s="179"/>
      <c r="AD21" s="183">
        <v>43574</v>
      </c>
      <c r="AE21" s="184">
        <v>18674</v>
      </c>
      <c r="AF21" s="179"/>
      <c r="AG21" s="183">
        <v>36957</v>
      </c>
      <c r="AH21" s="184">
        <v>15838</v>
      </c>
      <c r="AI21" s="179"/>
      <c r="AJ21" s="183">
        <v>50084</v>
      </c>
      <c r="AK21" s="184">
        <v>21465</v>
      </c>
      <c r="AL21" s="179"/>
      <c r="AM21" s="183">
        <v>65840</v>
      </c>
      <c r="AN21" s="184">
        <v>28089</v>
      </c>
    </row>
    <row r="22" spans="1:40" ht="13.5">
      <c r="A22" s="173" t="s">
        <v>16</v>
      </c>
      <c r="B22" s="173"/>
      <c r="C22" s="181">
        <f t="shared" si="0"/>
        <v>0</v>
      </c>
      <c r="D22" s="182">
        <f t="shared" si="0"/>
        <v>0</v>
      </c>
      <c r="E22" s="176"/>
      <c r="F22" s="183">
        <v>0</v>
      </c>
      <c r="G22" s="184">
        <v>0</v>
      </c>
      <c r="H22" s="179"/>
      <c r="I22" s="183">
        <v>0</v>
      </c>
      <c r="J22" s="184">
        <v>0</v>
      </c>
      <c r="K22" s="179"/>
      <c r="L22" s="183">
        <v>0</v>
      </c>
      <c r="M22" s="184">
        <v>0</v>
      </c>
      <c r="N22" s="179"/>
      <c r="O22" s="183">
        <v>0</v>
      </c>
      <c r="P22" s="184">
        <v>0</v>
      </c>
      <c r="Q22" s="179"/>
      <c r="R22" s="183">
        <v>0</v>
      </c>
      <c r="S22" s="184">
        <v>0</v>
      </c>
      <c r="T22" s="179"/>
      <c r="U22" s="183">
        <v>0</v>
      </c>
      <c r="V22" s="184">
        <v>0</v>
      </c>
      <c r="W22" s="179"/>
      <c r="X22" s="183">
        <v>0</v>
      </c>
      <c r="Y22" s="184">
        <v>0</v>
      </c>
      <c r="Z22" s="179"/>
      <c r="AA22" s="183">
        <v>0</v>
      </c>
      <c r="AB22" s="184">
        <v>0</v>
      </c>
      <c r="AC22" s="179"/>
      <c r="AD22" s="183">
        <v>0</v>
      </c>
      <c r="AE22" s="184">
        <v>0</v>
      </c>
      <c r="AF22" s="179"/>
      <c r="AG22" s="183">
        <v>0</v>
      </c>
      <c r="AH22" s="184">
        <v>0</v>
      </c>
      <c r="AI22" s="179"/>
      <c r="AJ22" s="183">
        <v>0</v>
      </c>
      <c r="AK22" s="184">
        <v>0</v>
      </c>
      <c r="AL22" s="179"/>
      <c r="AM22" s="183">
        <v>0</v>
      </c>
      <c r="AN22" s="184">
        <v>0</v>
      </c>
    </row>
    <row r="23" spans="1:40" ht="13.5">
      <c r="A23" s="173" t="s">
        <v>17</v>
      </c>
      <c r="B23" s="173"/>
      <c r="C23" s="181">
        <f t="shared" si="0"/>
        <v>0</v>
      </c>
      <c r="D23" s="182">
        <f t="shared" si="0"/>
        <v>0</v>
      </c>
      <c r="E23" s="176"/>
      <c r="F23" s="183">
        <v>0</v>
      </c>
      <c r="G23" s="184">
        <v>0</v>
      </c>
      <c r="H23" s="179"/>
      <c r="I23" s="183">
        <v>0</v>
      </c>
      <c r="J23" s="184">
        <v>0</v>
      </c>
      <c r="K23" s="179"/>
      <c r="L23" s="183">
        <v>0</v>
      </c>
      <c r="M23" s="184">
        <v>0</v>
      </c>
      <c r="N23" s="179"/>
      <c r="O23" s="183">
        <v>0</v>
      </c>
      <c r="P23" s="184">
        <v>0</v>
      </c>
      <c r="Q23" s="179"/>
      <c r="R23" s="183">
        <v>0</v>
      </c>
      <c r="S23" s="184">
        <v>0</v>
      </c>
      <c r="T23" s="179"/>
      <c r="U23" s="183">
        <v>0</v>
      </c>
      <c r="V23" s="184">
        <v>0</v>
      </c>
      <c r="W23" s="179"/>
      <c r="X23" s="183">
        <v>0</v>
      </c>
      <c r="Y23" s="184">
        <v>0</v>
      </c>
      <c r="Z23" s="179"/>
      <c r="AA23" s="183">
        <v>0</v>
      </c>
      <c r="AB23" s="184">
        <v>0</v>
      </c>
      <c r="AC23" s="179"/>
      <c r="AD23" s="183">
        <v>0</v>
      </c>
      <c r="AE23" s="184">
        <v>0</v>
      </c>
      <c r="AF23" s="179"/>
      <c r="AG23" s="183">
        <v>0</v>
      </c>
      <c r="AH23" s="184">
        <v>0</v>
      </c>
      <c r="AI23" s="179"/>
      <c r="AJ23" s="183">
        <v>0</v>
      </c>
      <c r="AK23" s="184">
        <v>0</v>
      </c>
      <c r="AL23" s="179"/>
      <c r="AM23" s="183">
        <v>0</v>
      </c>
      <c r="AN23" s="184">
        <v>0</v>
      </c>
    </row>
    <row r="24" spans="1:40" ht="13.5">
      <c r="A24" s="173" t="s">
        <v>18</v>
      </c>
      <c r="B24" s="173"/>
      <c r="C24" s="181">
        <f t="shared" si="0"/>
        <v>0</v>
      </c>
      <c r="D24" s="182">
        <f t="shared" si="0"/>
        <v>0</v>
      </c>
      <c r="E24" s="176"/>
      <c r="F24" s="183">
        <v>0</v>
      </c>
      <c r="G24" s="184">
        <v>0</v>
      </c>
      <c r="H24" s="179"/>
      <c r="I24" s="183">
        <v>0</v>
      </c>
      <c r="J24" s="184">
        <v>0</v>
      </c>
      <c r="K24" s="179"/>
      <c r="L24" s="183">
        <v>0</v>
      </c>
      <c r="M24" s="184">
        <v>0</v>
      </c>
      <c r="N24" s="179"/>
      <c r="O24" s="183">
        <v>0</v>
      </c>
      <c r="P24" s="184">
        <v>0</v>
      </c>
      <c r="Q24" s="179"/>
      <c r="R24" s="183">
        <v>0</v>
      </c>
      <c r="S24" s="184">
        <v>0</v>
      </c>
      <c r="T24" s="179"/>
      <c r="U24" s="183">
        <v>0</v>
      </c>
      <c r="V24" s="184">
        <v>0</v>
      </c>
      <c r="W24" s="179"/>
      <c r="X24" s="183">
        <v>0</v>
      </c>
      <c r="Y24" s="184">
        <v>0</v>
      </c>
      <c r="Z24" s="179"/>
      <c r="AA24" s="183">
        <v>0</v>
      </c>
      <c r="AB24" s="184">
        <v>0</v>
      </c>
      <c r="AC24" s="179"/>
      <c r="AD24" s="183">
        <v>0</v>
      </c>
      <c r="AE24" s="184">
        <v>0</v>
      </c>
      <c r="AF24" s="179"/>
      <c r="AG24" s="183">
        <v>0</v>
      </c>
      <c r="AH24" s="184">
        <v>0</v>
      </c>
      <c r="AI24" s="179"/>
      <c r="AJ24" s="183">
        <v>0</v>
      </c>
      <c r="AK24" s="184">
        <v>0</v>
      </c>
      <c r="AL24" s="179"/>
      <c r="AM24" s="183">
        <v>0</v>
      </c>
      <c r="AN24" s="184">
        <v>0</v>
      </c>
    </row>
    <row r="25" spans="1:40" ht="13.5">
      <c r="A25" s="173" t="s">
        <v>19</v>
      </c>
      <c r="B25" s="173"/>
      <c r="C25" s="181">
        <f t="shared" si="0"/>
        <v>13793641</v>
      </c>
      <c r="D25" s="182">
        <f t="shared" si="0"/>
        <v>5882287</v>
      </c>
      <c r="E25" s="176"/>
      <c r="F25" s="183">
        <v>1127046</v>
      </c>
      <c r="G25" s="184">
        <v>483019</v>
      </c>
      <c r="H25" s="179"/>
      <c r="I25" s="183">
        <v>1079840</v>
      </c>
      <c r="J25" s="184">
        <v>462788</v>
      </c>
      <c r="K25" s="179"/>
      <c r="L25" s="183">
        <v>1153716</v>
      </c>
      <c r="M25" s="184">
        <v>494450</v>
      </c>
      <c r="N25" s="179"/>
      <c r="O25" s="183">
        <v>1112433</v>
      </c>
      <c r="P25" s="184">
        <v>476757</v>
      </c>
      <c r="Q25" s="179"/>
      <c r="R25" s="183">
        <v>1262717</v>
      </c>
      <c r="S25" s="184">
        <v>541164</v>
      </c>
      <c r="T25" s="179"/>
      <c r="U25" s="183">
        <v>1268458</v>
      </c>
      <c r="V25" s="184">
        <v>543625</v>
      </c>
      <c r="W25" s="179"/>
      <c r="X25" s="183">
        <v>1124877</v>
      </c>
      <c r="Y25" s="184">
        <v>482090</v>
      </c>
      <c r="Z25" s="179"/>
      <c r="AA25" s="183">
        <v>1227295</v>
      </c>
      <c r="AB25" s="184">
        <v>525983</v>
      </c>
      <c r="AC25" s="179"/>
      <c r="AD25" s="183">
        <v>1055833</v>
      </c>
      <c r="AE25" s="184">
        <v>452500</v>
      </c>
      <c r="AF25" s="179"/>
      <c r="AG25" s="183">
        <v>1220101</v>
      </c>
      <c r="AH25" s="184">
        <v>493629</v>
      </c>
      <c r="AI25" s="179"/>
      <c r="AJ25" s="183">
        <v>1107410</v>
      </c>
      <c r="AK25" s="184">
        <v>474604</v>
      </c>
      <c r="AL25" s="179"/>
      <c r="AM25" s="183">
        <v>1053915</v>
      </c>
      <c r="AN25" s="184">
        <v>451678</v>
      </c>
    </row>
    <row r="26" spans="1:40" ht="13.5">
      <c r="A26" s="173" t="s">
        <v>20</v>
      </c>
      <c r="B26" s="173"/>
      <c r="C26" s="181">
        <f t="shared" si="0"/>
        <v>95148</v>
      </c>
      <c r="D26" s="182">
        <f t="shared" si="0"/>
        <v>40777</v>
      </c>
      <c r="E26" s="176"/>
      <c r="F26" s="183">
        <v>17295</v>
      </c>
      <c r="G26" s="184">
        <v>7412</v>
      </c>
      <c r="H26" s="179"/>
      <c r="I26" s="183">
        <v>17918</v>
      </c>
      <c r="J26" s="184">
        <v>7679</v>
      </c>
      <c r="K26" s="179"/>
      <c r="L26" s="183">
        <v>16556</v>
      </c>
      <c r="M26" s="184">
        <v>7096</v>
      </c>
      <c r="N26" s="179"/>
      <c r="O26" s="183">
        <v>11787</v>
      </c>
      <c r="P26" s="184">
        <v>5051</v>
      </c>
      <c r="Q26" s="179"/>
      <c r="R26" s="183">
        <v>6178</v>
      </c>
      <c r="S26" s="184">
        <v>2647</v>
      </c>
      <c r="T26" s="179"/>
      <c r="U26" s="183">
        <v>6759</v>
      </c>
      <c r="V26" s="184">
        <v>2897</v>
      </c>
      <c r="W26" s="179"/>
      <c r="X26" s="183">
        <v>5359</v>
      </c>
      <c r="Y26" s="184">
        <v>2296</v>
      </c>
      <c r="Z26" s="179"/>
      <c r="AA26" s="183">
        <v>4195</v>
      </c>
      <c r="AB26" s="184">
        <v>1798</v>
      </c>
      <c r="AC26" s="179"/>
      <c r="AD26" s="183">
        <v>-1719</v>
      </c>
      <c r="AE26" s="184">
        <v>-736</v>
      </c>
      <c r="AF26" s="179"/>
      <c r="AG26" s="183">
        <v>3513</v>
      </c>
      <c r="AH26" s="184">
        <v>1505</v>
      </c>
      <c r="AI26" s="179"/>
      <c r="AJ26" s="183">
        <v>7011</v>
      </c>
      <c r="AK26" s="184">
        <v>3005</v>
      </c>
      <c r="AL26" s="179"/>
      <c r="AM26" s="183">
        <v>296</v>
      </c>
      <c r="AN26" s="184">
        <v>127</v>
      </c>
    </row>
    <row r="27" spans="1:40" ht="13.5">
      <c r="A27" s="173" t="s">
        <v>21</v>
      </c>
      <c r="B27" s="173"/>
      <c r="C27" s="181">
        <f t="shared" si="0"/>
        <v>61712</v>
      </c>
      <c r="D27" s="182">
        <f t="shared" si="0"/>
        <v>25804</v>
      </c>
      <c r="E27" s="176"/>
      <c r="F27" s="183">
        <v>1091</v>
      </c>
      <c r="G27" s="184">
        <v>467</v>
      </c>
      <c r="H27" s="179"/>
      <c r="I27" s="183">
        <v>3662</v>
      </c>
      <c r="J27" s="184">
        <v>1570</v>
      </c>
      <c r="K27" s="179"/>
      <c r="L27" s="183">
        <v>1901</v>
      </c>
      <c r="M27" s="184">
        <v>815</v>
      </c>
      <c r="N27" s="179"/>
      <c r="O27" s="183">
        <v>3156</v>
      </c>
      <c r="P27" s="184">
        <v>1353</v>
      </c>
      <c r="Q27" s="179"/>
      <c r="R27" s="183">
        <v>4219</v>
      </c>
      <c r="S27" s="184">
        <v>1679</v>
      </c>
      <c r="T27" s="179"/>
      <c r="U27" s="183">
        <v>5370</v>
      </c>
      <c r="V27" s="184">
        <v>2259</v>
      </c>
      <c r="W27" s="179"/>
      <c r="X27" s="183">
        <v>5645</v>
      </c>
      <c r="Y27" s="184">
        <v>2419</v>
      </c>
      <c r="Z27" s="179"/>
      <c r="AA27" s="183">
        <v>2519</v>
      </c>
      <c r="AB27" s="184">
        <v>1079</v>
      </c>
      <c r="AC27" s="179"/>
      <c r="AD27" s="183">
        <v>11859</v>
      </c>
      <c r="AE27" s="184">
        <v>4782</v>
      </c>
      <c r="AF27" s="179"/>
      <c r="AG27" s="183">
        <v>7966</v>
      </c>
      <c r="AH27" s="184">
        <v>3243</v>
      </c>
      <c r="AI27" s="179"/>
      <c r="AJ27" s="183">
        <v>5468</v>
      </c>
      <c r="AK27" s="184">
        <v>2343</v>
      </c>
      <c r="AL27" s="179"/>
      <c r="AM27" s="183">
        <v>8856</v>
      </c>
      <c r="AN27" s="184">
        <v>3795</v>
      </c>
    </row>
    <row r="28" spans="1:40" ht="13.5">
      <c r="A28" s="173" t="s">
        <v>22</v>
      </c>
      <c r="B28" s="173"/>
      <c r="C28" s="181">
        <f t="shared" si="0"/>
        <v>5037</v>
      </c>
      <c r="D28" s="182">
        <f t="shared" si="0"/>
        <v>2160</v>
      </c>
      <c r="E28" s="176"/>
      <c r="F28" s="183">
        <v>2177</v>
      </c>
      <c r="G28" s="184">
        <v>933</v>
      </c>
      <c r="H28" s="179"/>
      <c r="I28" s="183">
        <v>177</v>
      </c>
      <c r="J28" s="184">
        <v>76</v>
      </c>
      <c r="K28" s="179"/>
      <c r="L28" s="183">
        <v>-74</v>
      </c>
      <c r="M28" s="184">
        <v>-31</v>
      </c>
      <c r="N28" s="179"/>
      <c r="O28" s="183">
        <v>439</v>
      </c>
      <c r="P28" s="184">
        <v>188</v>
      </c>
      <c r="Q28" s="179"/>
      <c r="R28" s="183">
        <v>439</v>
      </c>
      <c r="S28" s="184">
        <v>188</v>
      </c>
      <c r="T28" s="179"/>
      <c r="U28" s="183">
        <v>439</v>
      </c>
      <c r="V28" s="184">
        <v>188</v>
      </c>
      <c r="W28" s="179"/>
      <c r="X28" s="183">
        <v>212</v>
      </c>
      <c r="Y28" s="184">
        <v>91</v>
      </c>
      <c r="Z28" s="179"/>
      <c r="AA28" s="183">
        <v>750</v>
      </c>
      <c r="AB28" s="184">
        <v>322</v>
      </c>
      <c r="AC28" s="179"/>
      <c r="AD28" s="183">
        <v>401</v>
      </c>
      <c r="AE28" s="184">
        <v>172</v>
      </c>
      <c r="AF28" s="179"/>
      <c r="AG28" s="183">
        <v>-30</v>
      </c>
      <c r="AH28" s="184">
        <v>-13</v>
      </c>
      <c r="AI28" s="179"/>
      <c r="AJ28" s="183">
        <v>107</v>
      </c>
      <c r="AK28" s="184">
        <v>46</v>
      </c>
      <c r="AL28" s="179"/>
      <c r="AM28" s="183">
        <v>0</v>
      </c>
      <c r="AN28" s="184">
        <v>0</v>
      </c>
    </row>
    <row r="29" spans="1:40" ht="13.5">
      <c r="A29" s="173" t="s">
        <v>23</v>
      </c>
      <c r="B29" s="173"/>
      <c r="C29" s="181">
        <f t="shared" si="0"/>
        <v>86914</v>
      </c>
      <c r="D29" s="182">
        <f t="shared" si="0"/>
        <v>37249</v>
      </c>
      <c r="E29" s="176"/>
      <c r="F29" s="183">
        <v>4207</v>
      </c>
      <c r="G29" s="184">
        <v>1803</v>
      </c>
      <c r="H29" s="179"/>
      <c r="I29" s="183">
        <v>6617</v>
      </c>
      <c r="J29" s="184">
        <v>2836</v>
      </c>
      <c r="K29" s="179"/>
      <c r="L29" s="183">
        <v>12844</v>
      </c>
      <c r="M29" s="184">
        <v>5504</v>
      </c>
      <c r="N29" s="179"/>
      <c r="O29" s="183">
        <v>-640</v>
      </c>
      <c r="P29" s="184">
        <v>-274</v>
      </c>
      <c r="Q29" s="179"/>
      <c r="R29" s="183">
        <v>4070</v>
      </c>
      <c r="S29" s="184">
        <v>1744</v>
      </c>
      <c r="T29" s="179"/>
      <c r="U29" s="183">
        <v>11568</v>
      </c>
      <c r="V29" s="184">
        <v>4957</v>
      </c>
      <c r="W29" s="179"/>
      <c r="X29" s="183">
        <v>17431</v>
      </c>
      <c r="Y29" s="184">
        <v>7471</v>
      </c>
      <c r="Z29" s="179"/>
      <c r="AA29" s="183">
        <v>2545</v>
      </c>
      <c r="AB29" s="184">
        <v>1091</v>
      </c>
      <c r="AC29" s="179"/>
      <c r="AD29" s="183">
        <v>0</v>
      </c>
      <c r="AE29" s="184">
        <v>0</v>
      </c>
      <c r="AF29" s="179"/>
      <c r="AG29" s="183">
        <v>0</v>
      </c>
      <c r="AH29" s="184">
        <v>0</v>
      </c>
      <c r="AI29" s="179"/>
      <c r="AJ29" s="183">
        <v>18157</v>
      </c>
      <c r="AK29" s="184">
        <v>7782</v>
      </c>
      <c r="AL29" s="179"/>
      <c r="AM29" s="183">
        <v>10115</v>
      </c>
      <c r="AN29" s="184">
        <v>4335</v>
      </c>
    </row>
    <row r="30" spans="1:40" ht="13.5">
      <c r="A30" s="173" t="s">
        <v>24</v>
      </c>
      <c r="B30" s="173"/>
      <c r="C30" s="181">
        <f t="shared" si="0"/>
        <v>617710</v>
      </c>
      <c r="D30" s="182">
        <f t="shared" si="0"/>
        <v>263404</v>
      </c>
      <c r="E30" s="176"/>
      <c r="F30" s="183">
        <v>39843</v>
      </c>
      <c r="G30" s="184">
        <v>17076</v>
      </c>
      <c r="H30" s="179"/>
      <c r="I30" s="183">
        <v>42865</v>
      </c>
      <c r="J30" s="184">
        <v>18370</v>
      </c>
      <c r="K30" s="179"/>
      <c r="L30" s="183">
        <v>52029</v>
      </c>
      <c r="M30" s="184">
        <v>22298</v>
      </c>
      <c r="N30" s="179"/>
      <c r="O30" s="183">
        <v>60415</v>
      </c>
      <c r="P30" s="184">
        <v>24564</v>
      </c>
      <c r="Q30" s="179"/>
      <c r="R30" s="183">
        <v>56225</v>
      </c>
      <c r="S30" s="184">
        <v>24097</v>
      </c>
      <c r="T30" s="179"/>
      <c r="U30" s="183">
        <v>59581</v>
      </c>
      <c r="V30" s="184">
        <v>25535</v>
      </c>
      <c r="W30" s="179"/>
      <c r="X30" s="183">
        <v>57285</v>
      </c>
      <c r="Y30" s="184">
        <v>24550</v>
      </c>
      <c r="Z30" s="179"/>
      <c r="AA30" s="183">
        <v>45833</v>
      </c>
      <c r="AB30" s="184">
        <v>19643</v>
      </c>
      <c r="AC30" s="179"/>
      <c r="AD30" s="183">
        <v>54901</v>
      </c>
      <c r="AE30" s="184">
        <v>23529</v>
      </c>
      <c r="AF30" s="179"/>
      <c r="AG30" s="183">
        <v>61842</v>
      </c>
      <c r="AH30" s="184">
        <v>26503</v>
      </c>
      <c r="AI30" s="179"/>
      <c r="AJ30" s="183">
        <v>44103</v>
      </c>
      <c r="AK30" s="184">
        <v>18901</v>
      </c>
      <c r="AL30" s="179"/>
      <c r="AM30" s="183">
        <v>42788</v>
      </c>
      <c r="AN30" s="184">
        <v>18338</v>
      </c>
    </row>
    <row r="31" spans="1:40" ht="13.5">
      <c r="A31" s="173" t="s">
        <v>25</v>
      </c>
      <c r="B31" s="173"/>
      <c r="C31" s="181">
        <f t="shared" si="0"/>
        <v>88367</v>
      </c>
      <c r="D31" s="182">
        <f t="shared" si="0"/>
        <v>37830</v>
      </c>
      <c r="E31" s="176"/>
      <c r="F31" s="183">
        <v>6175</v>
      </c>
      <c r="G31" s="184">
        <v>2647</v>
      </c>
      <c r="H31" s="179"/>
      <c r="I31" s="183">
        <v>6175</v>
      </c>
      <c r="J31" s="184">
        <v>2647</v>
      </c>
      <c r="K31" s="179"/>
      <c r="L31" s="183">
        <v>5300</v>
      </c>
      <c r="M31" s="184">
        <v>2271</v>
      </c>
      <c r="N31" s="179"/>
      <c r="O31" s="183">
        <v>4589</v>
      </c>
      <c r="P31" s="184">
        <v>1967</v>
      </c>
      <c r="Q31" s="179"/>
      <c r="R31" s="183">
        <v>3564</v>
      </c>
      <c r="S31" s="184">
        <v>1528</v>
      </c>
      <c r="T31" s="179"/>
      <c r="U31" s="183">
        <v>12986</v>
      </c>
      <c r="V31" s="184">
        <v>5565</v>
      </c>
      <c r="W31" s="179"/>
      <c r="X31" s="183">
        <v>6446</v>
      </c>
      <c r="Y31" s="184">
        <v>2763</v>
      </c>
      <c r="Z31" s="179"/>
      <c r="AA31" s="183">
        <v>11363</v>
      </c>
      <c r="AB31" s="184">
        <v>4827</v>
      </c>
      <c r="AC31" s="179"/>
      <c r="AD31" s="183">
        <v>10937</v>
      </c>
      <c r="AE31" s="184">
        <v>4687</v>
      </c>
      <c r="AF31" s="179"/>
      <c r="AG31" s="183">
        <v>7484</v>
      </c>
      <c r="AH31" s="184">
        <v>3207</v>
      </c>
      <c r="AI31" s="179"/>
      <c r="AJ31" s="183">
        <v>7631</v>
      </c>
      <c r="AK31" s="184">
        <v>3271</v>
      </c>
      <c r="AL31" s="179"/>
      <c r="AM31" s="183">
        <v>5717</v>
      </c>
      <c r="AN31" s="184">
        <v>2450</v>
      </c>
    </row>
    <row r="32" spans="1:40" ht="13.5">
      <c r="A32" s="173" t="s">
        <v>26</v>
      </c>
      <c r="B32" s="173"/>
      <c r="C32" s="181">
        <f t="shared" si="0"/>
        <v>0</v>
      </c>
      <c r="D32" s="182">
        <f t="shared" si="0"/>
        <v>0</v>
      </c>
      <c r="E32" s="176"/>
      <c r="F32" s="183">
        <v>0</v>
      </c>
      <c r="G32" s="184">
        <v>0</v>
      </c>
      <c r="H32" s="179"/>
      <c r="I32" s="183">
        <v>0</v>
      </c>
      <c r="J32" s="184">
        <v>0</v>
      </c>
      <c r="K32" s="179"/>
      <c r="L32" s="183">
        <v>0</v>
      </c>
      <c r="M32" s="184">
        <v>0</v>
      </c>
      <c r="N32" s="179"/>
      <c r="O32" s="183">
        <v>0</v>
      </c>
      <c r="P32" s="184">
        <v>0</v>
      </c>
      <c r="Q32" s="179"/>
      <c r="R32" s="183">
        <v>0</v>
      </c>
      <c r="S32" s="184">
        <v>0</v>
      </c>
      <c r="T32" s="179"/>
      <c r="U32" s="183">
        <v>0</v>
      </c>
      <c r="V32" s="184">
        <v>0</v>
      </c>
      <c r="W32" s="179"/>
      <c r="X32" s="183">
        <v>0</v>
      </c>
      <c r="Y32" s="184">
        <v>0</v>
      </c>
      <c r="Z32" s="179"/>
      <c r="AA32" s="183">
        <v>0</v>
      </c>
      <c r="AB32" s="184">
        <v>0</v>
      </c>
      <c r="AC32" s="179"/>
      <c r="AD32" s="183">
        <v>0</v>
      </c>
      <c r="AE32" s="184">
        <v>0</v>
      </c>
      <c r="AF32" s="179"/>
      <c r="AG32" s="183">
        <v>0</v>
      </c>
      <c r="AH32" s="184">
        <v>0</v>
      </c>
      <c r="AI32" s="179"/>
      <c r="AJ32" s="183">
        <v>0</v>
      </c>
      <c r="AK32" s="184">
        <v>0</v>
      </c>
      <c r="AL32" s="179"/>
      <c r="AM32" s="183">
        <v>0</v>
      </c>
      <c r="AN32" s="184">
        <v>0</v>
      </c>
    </row>
    <row r="33" spans="1:40" ht="13.5">
      <c r="A33" s="173" t="s">
        <v>27</v>
      </c>
      <c r="B33" s="173"/>
      <c r="C33" s="181">
        <f t="shared" si="0"/>
        <v>334162</v>
      </c>
      <c r="D33" s="182">
        <f t="shared" si="0"/>
        <v>143212</v>
      </c>
      <c r="E33" s="176"/>
      <c r="F33" s="183">
        <v>24604</v>
      </c>
      <c r="G33" s="184">
        <v>10544</v>
      </c>
      <c r="H33" s="179"/>
      <c r="I33" s="183">
        <v>21988</v>
      </c>
      <c r="J33" s="184">
        <v>9423</v>
      </c>
      <c r="K33" s="179"/>
      <c r="L33" s="183">
        <v>6851</v>
      </c>
      <c r="M33" s="184">
        <v>2936</v>
      </c>
      <c r="N33" s="179"/>
      <c r="O33" s="183">
        <v>30745</v>
      </c>
      <c r="P33" s="184">
        <v>13177</v>
      </c>
      <c r="Q33" s="179"/>
      <c r="R33" s="183">
        <v>26813</v>
      </c>
      <c r="S33" s="184">
        <v>11491</v>
      </c>
      <c r="T33" s="179"/>
      <c r="U33" s="183">
        <v>2692</v>
      </c>
      <c r="V33" s="184">
        <v>1154</v>
      </c>
      <c r="W33" s="179"/>
      <c r="X33" s="183">
        <v>39952</v>
      </c>
      <c r="Y33" s="184">
        <v>17122</v>
      </c>
      <c r="Z33" s="179"/>
      <c r="AA33" s="183">
        <v>31536</v>
      </c>
      <c r="AB33" s="184">
        <v>13516</v>
      </c>
      <c r="AC33" s="179"/>
      <c r="AD33" s="183">
        <v>30911</v>
      </c>
      <c r="AE33" s="184">
        <v>13247</v>
      </c>
      <c r="AF33" s="179"/>
      <c r="AG33" s="183">
        <v>34886</v>
      </c>
      <c r="AH33" s="184">
        <v>14951</v>
      </c>
      <c r="AI33" s="179"/>
      <c r="AJ33" s="183">
        <v>42060</v>
      </c>
      <c r="AK33" s="184">
        <v>18026</v>
      </c>
      <c r="AL33" s="179"/>
      <c r="AM33" s="183">
        <v>41124</v>
      </c>
      <c r="AN33" s="184">
        <v>17625</v>
      </c>
    </row>
    <row r="34" spans="1:40" ht="13.5">
      <c r="A34" s="173" t="s">
        <v>28</v>
      </c>
      <c r="B34" s="173"/>
      <c r="C34" s="181">
        <f t="shared" si="0"/>
        <v>145539</v>
      </c>
      <c r="D34" s="182">
        <f t="shared" si="0"/>
        <v>61603</v>
      </c>
      <c r="E34" s="176"/>
      <c r="F34" s="183">
        <v>16177</v>
      </c>
      <c r="G34" s="184">
        <v>6419</v>
      </c>
      <c r="H34" s="179"/>
      <c r="I34" s="183">
        <v>0</v>
      </c>
      <c r="J34" s="184">
        <v>0</v>
      </c>
      <c r="K34" s="179"/>
      <c r="L34" s="183">
        <v>24296</v>
      </c>
      <c r="M34" s="184">
        <v>10284</v>
      </c>
      <c r="N34" s="179"/>
      <c r="O34" s="183">
        <v>13513</v>
      </c>
      <c r="P34" s="184">
        <v>5791</v>
      </c>
      <c r="Q34" s="179"/>
      <c r="R34" s="183">
        <v>13120</v>
      </c>
      <c r="S34" s="184">
        <v>5623</v>
      </c>
      <c r="T34" s="179"/>
      <c r="U34" s="183">
        <v>0</v>
      </c>
      <c r="V34" s="184">
        <v>0</v>
      </c>
      <c r="W34" s="179"/>
      <c r="X34" s="183">
        <v>10038</v>
      </c>
      <c r="Y34" s="184">
        <v>4259</v>
      </c>
      <c r="Z34" s="179"/>
      <c r="AA34" s="183">
        <v>16743</v>
      </c>
      <c r="AB34" s="184">
        <v>7133</v>
      </c>
      <c r="AC34" s="179"/>
      <c r="AD34" s="183">
        <v>8950</v>
      </c>
      <c r="AE34" s="184">
        <v>3793</v>
      </c>
      <c r="AF34" s="179"/>
      <c r="AG34" s="183">
        <v>19473</v>
      </c>
      <c r="AH34" s="184">
        <v>8346</v>
      </c>
      <c r="AI34" s="179"/>
      <c r="AJ34" s="183">
        <v>0</v>
      </c>
      <c r="AK34" s="184">
        <v>0</v>
      </c>
      <c r="AL34" s="179"/>
      <c r="AM34" s="183">
        <v>23229</v>
      </c>
      <c r="AN34" s="184">
        <v>9955</v>
      </c>
    </row>
    <row r="35" spans="1:40" ht="13.5">
      <c r="A35" s="173" t="s">
        <v>29</v>
      </c>
      <c r="B35" s="173"/>
      <c r="C35" s="181">
        <f t="shared" si="0"/>
        <v>9738</v>
      </c>
      <c r="D35" s="182">
        <f t="shared" si="0"/>
        <v>4173</v>
      </c>
      <c r="E35" s="176"/>
      <c r="F35" s="183">
        <v>0</v>
      </c>
      <c r="G35" s="184">
        <v>0</v>
      </c>
      <c r="H35" s="179"/>
      <c r="I35" s="183">
        <v>0</v>
      </c>
      <c r="J35" s="184">
        <v>0</v>
      </c>
      <c r="K35" s="179"/>
      <c r="L35" s="183">
        <v>268</v>
      </c>
      <c r="M35" s="184">
        <v>115</v>
      </c>
      <c r="N35" s="179"/>
      <c r="O35" s="183">
        <v>2477</v>
      </c>
      <c r="P35" s="184">
        <v>1061</v>
      </c>
      <c r="Q35" s="179"/>
      <c r="R35" s="183">
        <v>1117</v>
      </c>
      <c r="S35" s="184">
        <v>478</v>
      </c>
      <c r="T35" s="179"/>
      <c r="U35" s="183">
        <v>1030</v>
      </c>
      <c r="V35" s="184">
        <v>441</v>
      </c>
      <c r="W35" s="179"/>
      <c r="X35" s="183">
        <v>1282</v>
      </c>
      <c r="Y35" s="184">
        <v>549</v>
      </c>
      <c r="Z35" s="179"/>
      <c r="AA35" s="183">
        <v>1716</v>
      </c>
      <c r="AB35" s="184">
        <v>736</v>
      </c>
      <c r="AC35" s="179"/>
      <c r="AD35" s="183">
        <v>251</v>
      </c>
      <c r="AE35" s="184">
        <v>108</v>
      </c>
      <c r="AF35" s="179"/>
      <c r="AG35" s="183">
        <v>715</v>
      </c>
      <c r="AH35" s="184">
        <v>307</v>
      </c>
      <c r="AI35" s="179"/>
      <c r="AJ35" s="183">
        <v>241</v>
      </c>
      <c r="AK35" s="184">
        <v>103</v>
      </c>
      <c r="AL35" s="179"/>
      <c r="AM35" s="183">
        <v>641</v>
      </c>
      <c r="AN35" s="184">
        <v>275</v>
      </c>
    </row>
    <row r="36" spans="1:40" ht="13.5">
      <c r="A36" s="173" t="s">
        <v>30</v>
      </c>
      <c r="B36" s="173"/>
      <c r="C36" s="181">
        <f t="shared" si="0"/>
        <v>1261267</v>
      </c>
      <c r="D36" s="182">
        <f t="shared" si="0"/>
        <v>537889</v>
      </c>
      <c r="E36" s="176"/>
      <c r="F36" s="183">
        <v>136411</v>
      </c>
      <c r="G36" s="184">
        <v>58462</v>
      </c>
      <c r="H36" s="179"/>
      <c r="I36" s="183">
        <v>101101</v>
      </c>
      <c r="J36" s="184">
        <v>43329</v>
      </c>
      <c r="K36" s="179"/>
      <c r="L36" s="183">
        <v>96119</v>
      </c>
      <c r="M36" s="184">
        <v>41194</v>
      </c>
      <c r="N36" s="179"/>
      <c r="O36" s="183">
        <v>75566</v>
      </c>
      <c r="P36" s="184">
        <v>32386</v>
      </c>
      <c r="Q36" s="179"/>
      <c r="R36" s="183">
        <v>89142</v>
      </c>
      <c r="S36" s="184">
        <v>36147</v>
      </c>
      <c r="T36" s="179"/>
      <c r="U36" s="183">
        <v>125387</v>
      </c>
      <c r="V36" s="184">
        <v>53095</v>
      </c>
      <c r="W36" s="179"/>
      <c r="X36" s="183">
        <v>121058</v>
      </c>
      <c r="Y36" s="184">
        <v>51882</v>
      </c>
      <c r="Z36" s="179"/>
      <c r="AA36" s="183">
        <v>103321</v>
      </c>
      <c r="AB36" s="184">
        <v>44281</v>
      </c>
      <c r="AC36" s="179"/>
      <c r="AD36" s="183">
        <v>94760</v>
      </c>
      <c r="AE36" s="184">
        <v>40611</v>
      </c>
      <c r="AF36" s="179"/>
      <c r="AG36" s="183">
        <v>120457</v>
      </c>
      <c r="AH36" s="184">
        <v>51625</v>
      </c>
      <c r="AI36" s="179"/>
      <c r="AJ36" s="183">
        <v>98925</v>
      </c>
      <c r="AK36" s="184">
        <v>42397</v>
      </c>
      <c r="AL36" s="179"/>
      <c r="AM36" s="183">
        <v>99020</v>
      </c>
      <c r="AN36" s="184">
        <v>42480</v>
      </c>
    </row>
    <row r="37" spans="1:40" ht="13.5">
      <c r="A37" s="173" t="s">
        <v>31</v>
      </c>
      <c r="B37" s="173"/>
      <c r="C37" s="181">
        <f t="shared" si="0"/>
        <v>425749</v>
      </c>
      <c r="D37" s="182">
        <f t="shared" si="0"/>
        <v>180662</v>
      </c>
      <c r="E37" s="176"/>
      <c r="F37" s="183">
        <v>55127</v>
      </c>
      <c r="G37" s="184">
        <v>23626</v>
      </c>
      <c r="H37" s="179"/>
      <c r="I37" s="183">
        <v>45816</v>
      </c>
      <c r="J37" s="184">
        <v>19635</v>
      </c>
      <c r="K37" s="179"/>
      <c r="L37" s="183">
        <v>44272</v>
      </c>
      <c r="M37" s="184">
        <v>18973</v>
      </c>
      <c r="N37" s="179"/>
      <c r="O37" s="183">
        <v>44977</v>
      </c>
      <c r="P37" s="184">
        <v>18204</v>
      </c>
      <c r="Q37" s="179"/>
      <c r="R37" s="183">
        <v>27944</v>
      </c>
      <c r="S37" s="184">
        <v>11761</v>
      </c>
      <c r="T37" s="179"/>
      <c r="U37" s="183">
        <v>26818</v>
      </c>
      <c r="V37" s="184">
        <v>11493</v>
      </c>
      <c r="W37" s="179"/>
      <c r="X37" s="183">
        <v>32921</v>
      </c>
      <c r="Y37" s="184">
        <v>13938</v>
      </c>
      <c r="Z37" s="179"/>
      <c r="AA37" s="183">
        <v>37799</v>
      </c>
      <c r="AB37" s="184">
        <v>16114</v>
      </c>
      <c r="AC37" s="179"/>
      <c r="AD37" s="183">
        <v>38954</v>
      </c>
      <c r="AE37" s="184">
        <v>16651</v>
      </c>
      <c r="AF37" s="179"/>
      <c r="AG37" s="183">
        <v>17806</v>
      </c>
      <c r="AH37" s="184">
        <v>7546</v>
      </c>
      <c r="AI37" s="179"/>
      <c r="AJ37" s="183">
        <v>15482</v>
      </c>
      <c r="AK37" s="184">
        <v>6635</v>
      </c>
      <c r="AL37" s="179"/>
      <c r="AM37" s="183">
        <v>37833</v>
      </c>
      <c r="AN37" s="184">
        <v>16086</v>
      </c>
    </row>
    <row r="38" spans="1:40" ht="13.5">
      <c r="A38" s="173" t="s">
        <v>32</v>
      </c>
      <c r="B38" s="173"/>
      <c r="C38" s="181">
        <f t="shared" si="0"/>
        <v>74592</v>
      </c>
      <c r="D38" s="182">
        <f t="shared" si="0"/>
        <v>31411</v>
      </c>
      <c r="E38" s="176"/>
      <c r="F38" s="183">
        <v>1572</v>
      </c>
      <c r="G38" s="184">
        <v>674</v>
      </c>
      <c r="H38" s="179"/>
      <c r="I38" s="183">
        <v>7412</v>
      </c>
      <c r="J38" s="184">
        <v>3176</v>
      </c>
      <c r="K38" s="179"/>
      <c r="L38" s="183">
        <v>5150</v>
      </c>
      <c r="M38" s="184">
        <v>2079</v>
      </c>
      <c r="N38" s="179"/>
      <c r="O38" s="183">
        <v>4884</v>
      </c>
      <c r="P38" s="184">
        <v>2050</v>
      </c>
      <c r="Q38" s="179"/>
      <c r="R38" s="183">
        <v>4918</v>
      </c>
      <c r="S38" s="184">
        <v>2108</v>
      </c>
      <c r="T38" s="179"/>
      <c r="U38" s="183">
        <v>3860</v>
      </c>
      <c r="V38" s="184">
        <v>1654</v>
      </c>
      <c r="W38" s="179"/>
      <c r="X38" s="183">
        <v>5463</v>
      </c>
      <c r="Y38" s="184">
        <v>2256</v>
      </c>
      <c r="Z38" s="179"/>
      <c r="AA38" s="183">
        <v>6401</v>
      </c>
      <c r="AB38" s="184">
        <v>2743</v>
      </c>
      <c r="AC38" s="179"/>
      <c r="AD38" s="183">
        <v>5644</v>
      </c>
      <c r="AE38" s="184">
        <v>2419</v>
      </c>
      <c r="AF38" s="179"/>
      <c r="AG38" s="183">
        <v>8769</v>
      </c>
      <c r="AH38" s="184">
        <v>3587</v>
      </c>
      <c r="AI38" s="179"/>
      <c r="AJ38" s="183">
        <v>11809</v>
      </c>
      <c r="AK38" s="184">
        <v>4975</v>
      </c>
      <c r="AL38" s="179"/>
      <c r="AM38" s="183">
        <v>8710</v>
      </c>
      <c r="AN38" s="184">
        <v>3690</v>
      </c>
    </row>
    <row r="39" spans="1:40" ht="13.5">
      <c r="A39" s="173" t="s">
        <v>33</v>
      </c>
      <c r="B39" s="173"/>
      <c r="C39" s="181">
        <f aca="true" t="shared" si="1" ref="C39:D64">F39+I39+L39+O39+R39+U39+X39+AA39+AD39+AG39+AJ39+AM39</f>
        <v>4783860</v>
      </c>
      <c r="D39" s="182">
        <f t="shared" si="1"/>
        <v>2031751</v>
      </c>
      <c r="E39" s="176"/>
      <c r="F39" s="183">
        <v>403242</v>
      </c>
      <c r="G39" s="184">
        <v>172647</v>
      </c>
      <c r="H39" s="179"/>
      <c r="I39" s="183">
        <v>383032</v>
      </c>
      <c r="J39" s="184">
        <v>164456</v>
      </c>
      <c r="K39" s="179"/>
      <c r="L39" s="183">
        <v>318723</v>
      </c>
      <c r="M39" s="184">
        <v>136595</v>
      </c>
      <c r="N39" s="179"/>
      <c r="O39" s="183">
        <v>338106</v>
      </c>
      <c r="P39" s="184">
        <v>144902</v>
      </c>
      <c r="Q39" s="179"/>
      <c r="R39" s="183">
        <v>426592</v>
      </c>
      <c r="S39" s="184">
        <v>171725</v>
      </c>
      <c r="T39" s="179"/>
      <c r="U39" s="183">
        <v>466371</v>
      </c>
      <c r="V39" s="184">
        <v>197816</v>
      </c>
      <c r="W39" s="179"/>
      <c r="X39" s="183">
        <v>430688</v>
      </c>
      <c r="Y39" s="184">
        <v>183637</v>
      </c>
      <c r="Z39" s="179"/>
      <c r="AA39" s="183">
        <v>418521</v>
      </c>
      <c r="AB39" s="184">
        <v>178209</v>
      </c>
      <c r="AC39" s="179"/>
      <c r="AD39" s="183">
        <v>382047</v>
      </c>
      <c r="AE39" s="184">
        <v>163734</v>
      </c>
      <c r="AF39" s="179"/>
      <c r="AG39" s="183">
        <v>386201</v>
      </c>
      <c r="AH39" s="184">
        <v>164400</v>
      </c>
      <c r="AI39" s="179"/>
      <c r="AJ39" s="183">
        <v>430356</v>
      </c>
      <c r="AK39" s="184">
        <v>183667</v>
      </c>
      <c r="AL39" s="179"/>
      <c r="AM39" s="183">
        <v>399981</v>
      </c>
      <c r="AN39" s="184">
        <v>169963</v>
      </c>
    </row>
    <row r="40" spans="1:40" ht="13.5">
      <c r="A40" s="173" t="s">
        <v>34</v>
      </c>
      <c r="B40" s="173"/>
      <c r="C40" s="181">
        <f t="shared" si="1"/>
        <v>2168117</v>
      </c>
      <c r="D40" s="182">
        <f t="shared" si="1"/>
        <v>923105</v>
      </c>
      <c r="E40" s="176"/>
      <c r="F40" s="183">
        <v>139471</v>
      </c>
      <c r="G40" s="184">
        <v>59644</v>
      </c>
      <c r="H40" s="179"/>
      <c r="I40" s="183">
        <v>130606</v>
      </c>
      <c r="J40" s="184">
        <v>55974</v>
      </c>
      <c r="K40" s="179"/>
      <c r="L40" s="183">
        <v>133094</v>
      </c>
      <c r="M40" s="184">
        <v>57040</v>
      </c>
      <c r="N40" s="179"/>
      <c r="O40" s="183">
        <v>160204</v>
      </c>
      <c r="P40" s="184">
        <v>67801</v>
      </c>
      <c r="Q40" s="179"/>
      <c r="R40" s="183">
        <v>239738</v>
      </c>
      <c r="S40" s="184">
        <v>101888</v>
      </c>
      <c r="T40" s="179"/>
      <c r="U40" s="183">
        <v>185990</v>
      </c>
      <c r="V40" s="184">
        <v>79067</v>
      </c>
      <c r="W40" s="179"/>
      <c r="X40" s="183">
        <v>232922</v>
      </c>
      <c r="Y40" s="184">
        <v>99352</v>
      </c>
      <c r="Z40" s="179"/>
      <c r="AA40" s="183">
        <v>132605</v>
      </c>
      <c r="AB40" s="184">
        <v>56659</v>
      </c>
      <c r="AC40" s="179"/>
      <c r="AD40" s="183">
        <v>193111</v>
      </c>
      <c r="AE40" s="184">
        <v>82376</v>
      </c>
      <c r="AF40" s="179"/>
      <c r="AG40" s="183">
        <v>241871</v>
      </c>
      <c r="AH40" s="184">
        <v>102759</v>
      </c>
      <c r="AI40" s="179"/>
      <c r="AJ40" s="183">
        <v>128998</v>
      </c>
      <c r="AK40" s="184">
        <v>54642</v>
      </c>
      <c r="AL40" s="179"/>
      <c r="AM40" s="183">
        <v>249507</v>
      </c>
      <c r="AN40" s="184">
        <v>105903</v>
      </c>
    </row>
    <row r="41" spans="1:40" ht="13.5">
      <c r="A41" s="173" t="s">
        <v>35</v>
      </c>
      <c r="B41" s="173"/>
      <c r="C41" s="181">
        <f t="shared" si="1"/>
        <v>84344</v>
      </c>
      <c r="D41" s="182">
        <f t="shared" si="1"/>
        <v>36148</v>
      </c>
      <c r="E41" s="176"/>
      <c r="F41" s="183">
        <v>11862</v>
      </c>
      <c r="G41" s="184">
        <v>5084</v>
      </c>
      <c r="H41" s="179"/>
      <c r="I41" s="183">
        <v>1378</v>
      </c>
      <c r="J41" s="184">
        <v>590</v>
      </c>
      <c r="K41" s="179"/>
      <c r="L41" s="183">
        <v>5128</v>
      </c>
      <c r="M41" s="184">
        <v>2198</v>
      </c>
      <c r="N41" s="179"/>
      <c r="O41" s="183">
        <v>8586</v>
      </c>
      <c r="P41" s="184">
        <v>3680</v>
      </c>
      <c r="Q41" s="179"/>
      <c r="R41" s="183">
        <v>5412</v>
      </c>
      <c r="S41" s="184">
        <v>2320</v>
      </c>
      <c r="T41" s="179"/>
      <c r="U41" s="183">
        <v>9862</v>
      </c>
      <c r="V41" s="184">
        <v>4227</v>
      </c>
      <c r="W41" s="179"/>
      <c r="X41" s="183">
        <v>12419</v>
      </c>
      <c r="Y41" s="184">
        <v>5322</v>
      </c>
      <c r="Z41" s="179"/>
      <c r="AA41" s="183">
        <v>4734</v>
      </c>
      <c r="AB41" s="184">
        <v>2029</v>
      </c>
      <c r="AC41" s="179"/>
      <c r="AD41" s="183">
        <v>6530</v>
      </c>
      <c r="AE41" s="184">
        <v>2798</v>
      </c>
      <c r="AF41" s="179"/>
      <c r="AG41" s="183">
        <v>10467</v>
      </c>
      <c r="AH41" s="184">
        <v>4486</v>
      </c>
      <c r="AI41" s="179"/>
      <c r="AJ41" s="183">
        <v>4383</v>
      </c>
      <c r="AK41" s="184">
        <v>1879</v>
      </c>
      <c r="AL41" s="179"/>
      <c r="AM41" s="183">
        <v>3583</v>
      </c>
      <c r="AN41" s="184">
        <v>1535</v>
      </c>
    </row>
    <row r="42" spans="1:40" ht="13.5">
      <c r="A42" s="173" t="s">
        <v>36</v>
      </c>
      <c r="B42" s="173"/>
      <c r="C42" s="181">
        <f t="shared" si="1"/>
        <v>2243542</v>
      </c>
      <c r="D42" s="182">
        <f t="shared" si="1"/>
        <v>954444</v>
      </c>
      <c r="E42" s="176"/>
      <c r="F42" s="183">
        <v>229279</v>
      </c>
      <c r="G42" s="184">
        <v>98262</v>
      </c>
      <c r="H42" s="179"/>
      <c r="I42" s="183">
        <v>240866</v>
      </c>
      <c r="J42" s="184">
        <v>103228</v>
      </c>
      <c r="K42" s="179"/>
      <c r="L42" s="183">
        <v>272225</v>
      </c>
      <c r="M42" s="184">
        <v>110110</v>
      </c>
      <c r="N42" s="179"/>
      <c r="O42" s="183">
        <v>233578</v>
      </c>
      <c r="P42" s="184">
        <v>99591</v>
      </c>
      <c r="Q42" s="179"/>
      <c r="R42" s="183">
        <v>184446</v>
      </c>
      <c r="S42" s="184">
        <v>79048</v>
      </c>
      <c r="T42" s="179"/>
      <c r="U42" s="183">
        <v>109645</v>
      </c>
      <c r="V42" s="184">
        <v>46990</v>
      </c>
      <c r="W42" s="179"/>
      <c r="X42" s="183">
        <v>179545</v>
      </c>
      <c r="Y42" s="184">
        <v>76948</v>
      </c>
      <c r="Z42" s="179"/>
      <c r="AA42" s="183">
        <v>154274</v>
      </c>
      <c r="AB42" s="184">
        <v>66118</v>
      </c>
      <c r="AC42" s="179"/>
      <c r="AD42" s="183">
        <v>176263</v>
      </c>
      <c r="AE42" s="184">
        <v>75541</v>
      </c>
      <c r="AF42" s="179"/>
      <c r="AG42" s="183">
        <v>173906</v>
      </c>
      <c r="AH42" s="184">
        <v>74531</v>
      </c>
      <c r="AI42" s="179"/>
      <c r="AJ42" s="183">
        <v>104058</v>
      </c>
      <c r="AK42" s="184">
        <v>44596</v>
      </c>
      <c r="AL42" s="179"/>
      <c r="AM42" s="183">
        <v>185457</v>
      </c>
      <c r="AN42" s="184">
        <v>79481</v>
      </c>
    </row>
    <row r="43" spans="1:40" ht="13.5">
      <c r="A43" s="173" t="s">
        <v>37</v>
      </c>
      <c r="B43" s="173"/>
      <c r="C43" s="181">
        <f t="shared" si="1"/>
        <v>3142911</v>
      </c>
      <c r="D43" s="182">
        <f t="shared" si="1"/>
        <v>1314605</v>
      </c>
      <c r="E43" s="176"/>
      <c r="F43" s="183">
        <v>228400</v>
      </c>
      <c r="G43" s="184">
        <v>95272</v>
      </c>
      <c r="H43" s="179"/>
      <c r="I43" s="183">
        <v>198623</v>
      </c>
      <c r="J43" s="184">
        <v>83881</v>
      </c>
      <c r="K43" s="179"/>
      <c r="L43" s="183">
        <v>245829</v>
      </c>
      <c r="M43" s="184">
        <v>103598</v>
      </c>
      <c r="N43" s="179"/>
      <c r="O43" s="183">
        <v>297660</v>
      </c>
      <c r="P43" s="184">
        <v>116811</v>
      </c>
      <c r="Q43" s="179"/>
      <c r="R43" s="183">
        <v>326197</v>
      </c>
      <c r="S43" s="184">
        <v>135385</v>
      </c>
      <c r="T43" s="179"/>
      <c r="U43" s="183">
        <v>307890</v>
      </c>
      <c r="V43" s="184">
        <v>129981</v>
      </c>
      <c r="W43" s="179"/>
      <c r="X43" s="183">
        <v>251351</v>
      </c>
      <c r="Y43" s="184">
        <v>105450</v>
      </c>
      <c r="Z43" s="179"/>
      <c r="AA43" s="183">
        <v>227651</v>
      </c>
      <c r="AB43" s="184">
        <v>96408</v>
      </c>
      <c r="AC43" s="179"/>
      <c r="AD43" s="183">
        <v>248013</v>
      </c>
      <c r="AE43" s="184">
        <v>104149</v>
      </c>
      <c r="AF43" s="179"/>
      <c r="AG43" s="183">
        <v>261144</v>
      </c>
      <c r="AH43" s="184">
        <v>110376</v>
      </c>
      <c r="AI43" s="179"/>
      <c r="AJ43" s="183">
        <v>279463</v>
      </c>
      <c r="AK43" s="184">
        <v>118656</v>
      </c>
      <c r="AL43" s="179"/>
      <c r="AM43" s="183">
        <v>270690</v>
      </c>
      <c r="AN43" s="184">
        <v>114638</v>
      </c>
    </row>
    <row r="44" spans="1:40" ht="13.5">
      <c r="A44" s="173" t="s">
        <v>38</v>
      </c>
      <c r="B44" s="173"/>
      <c r="C44" s="181">
        <f t="shared" si="1"/>
        <v>394460</v>
      </c>
      <c r="D44" s="182">
        <f t="shared" si="1"/>
        <v>168665</v>
      </c>
      <c r="E44" s="176"/>
      <c r="F44" s="183">
        <v>6789</v>
      </c>
      <c r="G44" s="184">
        <v>2909</v>
      </c>
      <c r="H44" s="179"/>
      <c r="I44" s="183">
        <v>32369</v>
      </c>
      <c r="J44" s="184">
        <v>13872</v>
      </c>
      <c r="K44" s="179"/>
      <c r="L44" s="183">
        <v>23658</v>
      </c>
      <c r="M44" s="184">
        <v>10139</v>
      </c>
      <c r="N44" s="179"/>
      <c r="O44" s="183">
        <v>31757</v>
      </c>
      <c r="P44" s="184">
        <v>13225</v>
      </c>
      <c r="Q44" s="179"/>
      <c r="R44" s="183">
        <v>17133</v>
      </c>
      <c r="S44" s="184">
        <v>7342</v>
      </c>
      <c r="T44" s="179"/>
      <c r="U44" s="183">
        <v>36922</v>
      </c>
      <c r="V44" s="184">
        <v>15824</v>
      </c>
      <c r="W44" s="179"/>
      <c r="X44" s="183">
        <v>51931</v>
      </c>
      <c r="Y44" s="184">
        <v>22256</v>
      </c>
      <c r="Z44" s="179"/>
      <c r="AA44" s="183">
        <v>20947</v>
      </c>
      <c r="AB44" s="184">
        <v>8977</v>
      </c>
      <c r="AC44" s="179"/>
      <c r="AD44" s="183">
        <v>53173</v>
      </c>
      <c r="AE44" s="184">
        <v>22788</v>
      </c>
      <c r="AF44" s="179"/>
      <c r="AG44" s="183">
        <v>41992</v>
      </c>
      <c r="AH44" s="184">
        <v>17996</v>
      </c>
      <c r="AI44" s="179"/>
      <c r="AJ44" s="183">
        <v>37563</v>
      </c>
      <c r="AK44" s="184">
        <v>16098</v>
      </c>
      <c r="AL44" s="179"/>
      <c r="AM44" s="183">
        <v>40226</v>
      </c>
      <c r="AN44" s="184">
        <v>17239</v>
      </c>
    </row>
    <row r="45" spans="1:40" ht="13.5">
      <c r="A45" s="173" t="s">
        <v>39</v>
      </c>
      <c r="B45" s="173"/>
      <c r="C45" s="181">
        <f t="shared" si="1"/>
        <v>432102</v>
      </c>
      <c r="D45" s="182">
        <f t="shared" si="1"/>
        <v>183301</v>
      </c>
      <c r="E45" s="176"/>
      <c r="F45" s="183">
        <v>39854</v>
      </c>
      <c r="G45" s="184">
        <v>17037</v>
      </c>
      <c r="H45" s="179"/>
      <c r="I45" s="183">
        <v>27029</v>
      </c>
      <c r="J45" s="184">
        <v>11627</v>
      </c>
      <c r="K45" s="179"/>
      <c r="L45" s="183">
        <v>24922</v>
      </c>
      <c r="M45" s="184">
        <v>10681</v>
      </c>
      <c r="N45" s="179"/>
      <c r="O45" s="183">
        <v>58059</v>
      </c>
      <c r="P45" s="184">
        <v>24882</v>
      </c>
      <c r="Q45" s="179"/>
      <c r="R45" s="183">
        <v>35713</v>
      </c>
      <c r="S45" s="184">
        <v>14234</v>
      </c>
      <c r="T45" s="179"/>
      <c r="U45" s="183">
        <v>68959</v>
      </c>
      <c r="V45" s="184">
        <v>29297</v>
      </c>
      <c r="W45" s="179"/>
      <c r="X45" s="183">
        <v>34934</v>
      </c>
      <c r="Y45" s="184">
        <v>14758</v>
      </c>
      <c r="Z45" s="179"/>
      <c r="AA45" s="183">
        <v>51993</v>
      </c>
      <c r="AB45" s="184">
        <v>22240</v>
      </c>
      <c r="AC45" s="179"/>
      <c r="AD45" s="183">
        <v>30920</v>
      </c>
      <c r="AE45" s="184">
        <v>13165</v>
      </c>
      <c r="AF45" s="179"/>
      <c r="AG45" s="183">
        <v>15248</v>
      </c>
      <c r="AH45" s="184">
        <v>6535</v>
      </c>
      <c r="AI45" s="179"/>
      <c r="AJ45" s="183">
        <v>24226</v>
      </c>
      <c r="AK45" s="184">
        <v>10168</v>
      </c>
      <c r="AL45" s="179"/>
      <c r="AM45" s="183">
        <v>20245</v>
      </c>
      <c r="AN45" s="184">
        <v>8677</v>
      </c>
    </row>
    <row r="46" spans="1:40" ht="13.5">
      <c r="A46" s="173" t="s">
        <v>40</v>
      </c>
      <c r="B46" s="173"/>
      <c r="C46" s="181">
        <f t="shared" si="1"/>
        <v>8357</v>
      </c>
      <c r="D46" s="182">
        <f t="shared" si="1"/>
        <v>3581</v>
      </c>
      <c r="E46" s="176"/>
      <c r="F46" s="183">
        <v>819</v>
      </c>
      <c r="G46" s="184">
        <v>351</v>
      </c>
      <c r="H46" s="179"/>
      <c r="I46" s="183">
        <v>1723</v>
      </c>
      <c r="J46" s="184">
        <v>738</v>
      </c>
      <c r="K46" s="179"/>
      <c r="L46" s="183">
        <v>1730</v>
      </c>
      <c r="M46" s="184">
        <v>742</v>
      </c>
      <c r="N46" s="179"/>
      <c r="O46" s="183">
        <v>-1032</v>
      </c>
      <c r="P46" s="184">
        <v>-442</v>
      </c>
      <c r="Q46" s="179"/>
      <c r="R46" s="183">
        <v>320</v>
      </c>
      <c r="S46" s="184">
        <v>137</v>
      </c>
      <c r="T46" s="179"/>
      <c r="U46" s="183">
        <v>729</v>
      </c>
      <c r="V46" s="184">
        <v>313</v>
      </c>
      <c r="W46" s="179"/>
      <c r="X46" s="183">
        <v>347</v>
      </c>
      <c r="Y46" s="184">
        <v>148</v>
      </c>
      <c r="Z46" s="179"/>
      <c r="AA46" s="183">
        <v>327</v>
      </c>
      <c r="AB46" s="184">
        <v>140</v>
      </c>
      <c r="AC46" s="179"/>
      <c r="AD46" s="183">
        <v>834</v>
      </c>
      <c r="AE46" s="184">
        <v>357</v>
      </c>
      <c r="AF46" s="179"/>
      <c r="AG46" s="183">
        <v>2123</v>
      </c>
      <c r="AH46" s="184">
        <v>910</v>
      </c>
      <c r="AI46" s="179"/>
      <c r="AJ46" s="183">
        <v>-245</v>
      </c>
      <c r="AK46" s="184">
        <v>-105</v>
      </c>
      <c r="AL46" s="179"/>
      <c r="AM46" s="183">
        <v>682</v>
      </c>
      <c r="AN46" s="184">
        <v>292</v>
      </c>
    </row>
    <row r="47" spans="1:40" ht="13.5">
      <c r="A47" s="173" t="s">
        <v>41</v>
      </c>
      <c r="B47" s="173"/>
      <c r="C47" s="181">
        <f t="shared" si="1"/>
        <v>526677</v>
      </c>
      <c r="D47" s="182">
        <f t="shared" si="1"/>
        <v>225376</v>
      </c>
      <c r="E47" s="176"/>
      <c r="F47" s="183">
        <v>30251</v>
      </c>
      <c r="G47" s="184">
        <v>12965</v>
      </c>
      <c r="H47" s="179"/>
      <c r="I47" s="183">
        <v>32421</v>
      </c>
      <c r="J47" s="184">
        <v>13895</v>
      </c>
      <c r="K47" s="179"/>
      <c r="L47" s="183">
        <v>32634</v>
      </c>
      <c r="M47" s="184">
        <v>13986</v>
      </c>
      <c r="N47" s="179"/>
      <c r="O47" s="183">
        <v>23516</v>
      </c>
      <c r="P47" s="184">
        <v>10035</v>
      </c>
      <c r="Q47" s="179"/>
      <c r="R47" s="183">
        <v>38944</v>
      </c>
      <c r="S47" s="184">
        <v>16605</v>
      </c>
      <c r="T47" s="179"/>
      <c r="U47" s="183">
        <v>39794</v>
      </c>
      <c r="V47" s="184">
        <v>16969</v>
      </c>
      <c r="W47" s="179"/>
      <c r="X47" s="183">
        <v>44283</v>
      </c>
      <c r="Y47" s="184">
        <v>18935</v>
      </c>
      <c r="Z47" s="179"/>
      <c r="AA47" s="183">
        <v>61001</v>
      </c>
      <c r="AB47" s="184">
        <v>26100</v>
      </c>
      <c r="AC47" s="179"/>
      <c r="AD47" s="183">
        <v>60131</v>
      </c>
      <c r="AE47" s="184">
        <v>25771</v>
      </c>
      <c r="AF47" s="179"/>
      <c r="AG47" s="183">
        <v>48476</v>
      </c>
      <c r="AH47" s="184">
        <v>20775</v>
      </c>
      <c r="AI47" s="179"/>
      <c r="AJ47" s="183">
        <v>40826</v>
      </c>
      <c r="AK47" s="184">
        <v>17497</v>
      </c>
      <c r="AL47" s="179"/>
      <c r="AM47" s="183">
        <v>74400</v>
      </c>
      <c r="AN47" s="184">
        <v>31843</v>
      </c>
    </row>
    <row r="48" spans="1:40" ht="13.5">
      <c r="A48" s="173" t="s">
        <v>42</v>
      </c>
      <c r="B48" s="173"/>
      <c r="C48" s="181">
        <f t="shared" si="1"/>
        <v>639759</v>
      </c>
      <c r="D48" s="182">
        <f t="shared" si="1"/>
        <v>272894</v>
      </c>
      <c r="E48" s="176"/>
      <c r="F48" s="183">
        <v>63258</v>
      </c>
      <c r="G48" s="184">
        <v>27111</v>
      </c>
      <c r="H48" s="179"/>
      <c r="I48" s="183">
        <v>53361</v>
      </c>
      <c r="J48" s="184">
        <v>22869</v>
      </c>
      <c r="K48" s="179"/>
      <c r="L48" s="183">
        <v>46853</v>
      </c>
      <c r="M48" s="184">
        <v>20080</v>
      </c>
      <c r="N48" s="179"/>
      <c r="O48" s="183">
        <v>56419</v>
      </c>
      <c r="P48" s="184">
        <v>24179</v>
      </c>
      <c r="Q48" s="179"/>
      <c r="R48" s="183">
        <v>38072</v>
      </c>
      <c r="S48" s="184">
        <v>16316</v>
      </c>
      <c r="T48" s="179"/>
      <c r="U48" s="183">
        <v>54704</v>
      </c>
      <c r="V48" s="184">
        <v>23444</v>
      </c>
      <c r="W48" s="179"/>
      <c r="X48" s="183">
        <v>59435</v>
      </c>
      <c r="Y48" s="184">
        <v>25343</v>
      </c>
      <c r="Z48" s="179"/>
      <c r="AA48" s="183">
        <v>68606</v>
      </c>
      <c r="AB48" s="184">
        <v>28459</v>
      </c>
      <c r="AC48" s="179"/>
      <c r="AD48" s="183">
        <v>58495</v>
      </c>
      <c r="AE48" s="184">
        <v>24855</v>
      </c>
      <c r="AF48" s="179"/>
      <c r="AG48" s="183">
        <v>51325</v>
      </c>
      <c r="AH48" s="184">
        <v>21997</v>
      </c>
      <c r="AI48" s="179"/>
      <c r="AJ48" s="183">
        <v>45130</v>
      </c>
      <c r="AK48" s="184">
        <v>19341</v>
      </c>
      <c r="AL48" s="179"/>
      <c r="AM48" s="183">
        <v>44101</v>
      </c>
      <c r="AN48" s="184">
        <v>18900</v>
      </c>
    </row>
    <row r="49" spans="1:40" ht="13.5">
      <c r="A49" s="173" t="s">
        <v>43</v>
      </c>
      <c r="B49" s="173"/>
      <c r="C49" s="181">
        <f t="shared" si="1"/>
        <v>867091</v>
      </c>
      <c r="D49" s="182">
        <f t="shared" si="1"/>
        <v>371439</v>
      </c>
      <c r="E49" s="176"/>
      <c r="F49" s="183">
        <v>75924</v>
      </c>
      <c r="G49" s="184">
        <v>32539</v>
      </c>
      <c r="H49" s="179"/>
      <c r="I49" s="183">
        <v>62613</v>
      </c>
      <c r="J49" s="184">
        <v>26834</v>
      </c>
      <c r="K49" s="179"/>
      <c r="L49" s="183">
        <v>78366</v>
      </c>
      <c r="M49" s="184">
        <v>33585</v>
      </c>
      <c r="N49" s="179"/>
      <c r="O49" s="183">
        <v>61332</v>
      </c>
      <c r="P49" s="184">
        <v>26157</v>
      </c>
      <c r="Q49" s="179"/>
      <c r="R49" s="183">
        <v>65880</v>
      </c>
      <c r="S49" s="184">
        <v>28191</v>
      </c>
      <c r="T49" s="179"/>
      <c r="U49" s="183">
        <v>93967</v>
      </c>
      <c r="V49" s="184">
        <v>40272</v>
      </c>
      <c r="W49" s="179"/>
      <c r="X49" s="183">
        <v>82178</v>
      </c>
      <c r="Y49" s="184">
        <v>35219</v>
      </c>
      <c r="Z49" s="179"/>
      <c r="AA49" s="183">
        <v>63874</v>
      </c>
      <c r="AB49" s="184">
        <v>27374</v>
      </c>
      <c r="AC49" s="179"/>
      <c r="AD49" s="183">
        <v>81266</v>
      </c>
      <c r="AE49" s="184">
        <v>34828</v>
      </c>
      <c r="AF49" s="179"/>
      <c r="AG49" s="183">
        <v>55017</v>
      </c>
      <c r="AH49" s="184">
        <v>23579</v>
      </c>
      <c r="AI49" s="179"/>
      <c r="AJ49" s="183">
        <v>70331</v>
      </c>
      <c r="AK49" s="184">
        <v>30142</v>
      </c>
      <c r="AL49" s="179"/>
      <c r="AM49" s="183">
        <v>76343</v>
      </c>
      <c r="AN49" s="184">
        <v>32719</v>
      </c>
    </row>
    <row r="50" spans="1:40" ht="13.5">
      <c r="A50" s="173" t="s">
        <v>44</v>
      </c>
      <c r="B50" s="173"/>
      <c r="C50" s="181">
        <f t="shared" si="1"/>
        <v>203273</v>
      </c>
      <c r="D50" s="182">
        <f t="shared" si="1"/>
        <v>87116</v>
      </c>
      <c r="E50" s="176"/>
      <c r="F50" s="183">
        <v>14722</v>
      </c>
      <c r="G50" s="184">
        <v>6309</v>
      </c>
      <c r="H50" s="179"/>
      <c r="I50" s="183">
        <v>27922</v>
      </c>
      <c r="J50" s="184">
        <v>11967</v>
      </c>
      <c r="K50" s="179"/>
      <c r="L50" s="183">
        <v>30819</v>
      </c>
      <c r="M50" s="184">
        <v>13208</v>
      </c>
      <c r="N50" s="179"/>
      <c r="O50" s="183">
        <v>15672</v>
      </c>
      <c r="P50" s="184">
        <v>6716</v>
      </c>
      <c r="Q50" s="179"/>
      <c r="R50" s="183">
        <v>13777</v>
      </c>
      <c r="S50" s="184">
        <v>5905</v>
      </c>
      <c r="T50" s="179"/>
      <c r="U50" s="183">
        <v>15786</v>
      </c>
      <c r="V50" s="184">
        <v>6766</v>
      </c>
      <c r="W50" s="179"/>
      <c r="X50" s="183">
        <v>9754</v>
      </c>
      <c r="Y50" s="184">
        <v>4180</v>
      </c>
      <c r="Z50" s="179"/>
      <c r="AA50" s="183">
        <v>10967</v>
      </c>
      <c r="AB50" s="184">
        <v>4700</v>
      </c>
      <c r="AC50" s="179"/>
      <c r="AD50" s="183">
        <v>10378</v>
      </c>
      <c r="AE50" s="184">
        <v>4447</v>
      </c>
      <c r="AF50" s="179"/>
      <c r="AG50" s="183">
        <v>22751</v>
      </c>
      <c r="AH50" s="184">
        <v>9750</v>
      </c>
      <c r="AI50" s="179"/>
      <c r="AJ50" s="183">
        <v>14716</v>
      </c>
      <c r="AK50" s="184">
        <v>6307</v>
      </c>
      <c r="AL50" s="179"/>
      <c r="AM50" s="183">
        <v>16009</v>
      </c>
      <c r="AN50" s="184">
        <v>6861</v>
      </c>
    </row>
    <row r="51" spans="1:40" ht="13.5">
      <c r="A51" s="173" t="s">
        <v>45</v>
      </c>
      <c r="B51" s="173"/>
      <c r="C51" s="181">
        <f t="shared" si="1"/>
        <v>428723</v>
      </c>
      <c r="D51" s="182">
        <f t="shared" si="1"/>
        <v>183222</v>
      </c>
      <c r="E51" s="176"/>
      <c r="F51" s="183">
        <v>0</v>
      </c>
      <c r="G51" s="184">
        <v>0</v>
      </c>
      <c r="H51" s="179"/>
      <c r="I51" s="183">
        <v>64161</v>
      </c>
      <c r="J51" s="184">
        <v>27497</v>
      </c>
      <c r="K51" s="179"/>
      <c r="L51" s="183">
        <v>69108</v>
      </c>
      <c r="M51" s="184">
        <v>29617</v>
      </c>
      <c r="N51" s="179"/>
      <c r="O51" s="183">
        <v>1631</v>
      </c>
      <c r="P51" s="184">
        <v>699</v>
      </c>
      <c r="Q51" s="179"/>
      <c r="R51" s="183">
        <v>0</v>
      </c>
      <c r="S51" s="184">
        <v>0</v>
      </c>
      <c r="T51" s="179"/>
      <c r="U51" s="183">
        <v>10732</v>
      </c>
      <c r="V51" s="184">
        <v>4599</v>
      </c>
      <c r="W51" s="179"/>
      <c r="X51" s="183">
        <v>25367</v>
      </c>
      <c r="Y51" s="184">
        <v>10872</v>
      </c>
      <c r="Z51" s="179"/>
      <c r="AA51" s="183">
        <v>5427</v>
      </c>
      <c r="AB51" s="184">
        <v>2026</v>
      </c>
      <c r="AC51" s="179"/>
      <c r="AD51" s="183">
        <v>2675</v>
      </c>
      <c r="AE51" s="184">
        <v>1146</v>
      </c>
      <c r="AF51" s="179"/>
      <c r="AG51" s="183">
        <v>14721</v>
      </c>
      <c r="AH51" s="184">
        <v>6181</v>
      </c>
      <c r="AI51" s="179"/>
      <c r="AJ51" s="183">
        <v>101261</v>
      </c>
      <c r="AK51" s="184">
        <v>43397</v>
      </c>
      <c r="AL51" s="179"/>
      <c r="AM51" s="183">
        <v>133640</v>
      </c>
      <c r="AN51" s="184">
        <v>57188</v>
      </c>
    </row>
    <row r="52" spans="1:40" ht="13.5">
      <c r="A52" s="173" t="s">
        <v>46</v>
      </c>
      <c r="B52" s="173"/>
      <c r="C52" s="181">
        <f t="shared" si="1"/>
        <v>0</v>
      </c>
      <c r="D52" s="182">
        <f t="shared" si="1"/>
        <v>0</v>
      </c>
      <c r="E52" s="176"/>
      <c r="F52" s="183">
        <v>0</v>
      </c>
      <c r="G52" s="184">
        <v>0</v>
      </c>
      <c r="H52" s="179"/>
      <c r="I52" s="183">
        <v>0</v>
      </c>
      <c r="J52" s="184">
        <v>0</v>
      </c>
      <c r="K52" s="179"/>
      <c r="L52" s="183">
        <v>0</v>
      </c>
      <c r="M52" s="184">
        <v>0</v>
      </c>
      <c r="N52" s="179"/>
      <c r="O52" s="183">
        <v>0</v>
      </c>
      <c r="P52" s="184">
        <v>0</v>
      </c>
      <c r="Q52" s="179"/>
      <c r="R52" s="183">
        <v>0</v>
      </c>
      <c r="S52" s="184">
        <v>0</v>
      </c>
      <c r="T52" s="179"/>
      <c r="U52" s="183">
        <v>0</v>
      </c>
      <c r="V52" s="184">
        <v>0</v>
      </c>
      <c r="W52" s="179"/>
      <c r="X52" s="183">
        <v>0</v>
      </c>
      <c r="Y52" s="184">
        <v>0</v>
      </c>
      <c r="Z52" s="179"/>
      <c r="AA52" s="183">
        <v>0</v>
      </c>
      <c r="AB52" s="184">
        <v>0</v>
      </c>
      <c r="AC52" s="179"/>
      <c r="AD52" s="183">
        <v>0</v>
      </c>
      <c r="AE52" s="184">
        <v>0</v>
      </c>
      <c r="AF52" s="179"/>
      <c r="AG52" s="183">
        <v>0</v>
      </c>
      <c r="AH52" s="184">
        <v>0</v>
      </c>
      <c r="AI52" s="179"/>
      <c r="AJ52" s="183">
        <v>0</v>
      </c>
      <c r="AK52" s="184">
        <v>0</v>
      </c>
      <c r="AL52" s="179"/>
      <c r="AM52" s="183">
        <v>0</v>
      </c>
      <c r="AN52" s="184">
        <v>0</v>
      </c>
    </row>
    <row r="53" spans="1:40" ht="13.5">
      <c r="A53" s="173" t="s">
        <v>47</v>
      </c>
      <c r="B53" s="173"/>
      <c r="C53" s="181">
        <f t="shared" si="1"/>
        <v>66410</v>
      </c>
      <c r="D53" s="182">
        <f t="shared" si="1"/>
        <v>27946</v>
      </c>
      <c r="E53" s="176"/>
      <c r="F53" s="183">
        <v>790</v>
      </c>
      <c r="G53" s="184">
        <v>338</v>
      </c>
      <c r="H53" s="179"/>
      <c r="I53" s="183">
        <v>1251</v>
      </c>
      <c r="J53" s="184">
        <v>536</v>
      </c>
      <c r="K53" s="179"/>
      <c r="L53" s="183">
        <v>1518</v>
      </c>
      <c r="M53" s="184">
        <v>650</v>
      </c>
      <c r="N53" s="179"/>
      <c r="O53" s="183">
        <v>1877</v>
      </c>
      <c r="P53" s="184">
        <v>633</v>
      </c>
      <c r="Q53" s="179"/>
      <c r="R53" s="183">
        <v>12458</v>
      </c>
      <c r="S53" s="184">
        <v>5254</v>
      </c>
      <c r="T53" s="179"/>
      <c r="U53" s="183">
        <v>11391</v>
      </c>
      <c r="V53" s="184">
        <v>4882</v>
      </c>
      <c r="W53" s="179"/>
      <c r="X53" s="183">
        <v>9438</v>
      </c>
      <c r="Y53" s="184">
        <v>3830</v>
      </c>
      <c r="Z53" s="179"/>
      <c r="AA53" s="183">
        <v>6813</v>
      </c>
      <c r="AB53" s="184">
        <v>2877</v>
      </c>
      <c r="AC53" s="179"/>
      <c r="AD53" s="183">
        <v>5020</v>
      </c>
      <c r="AE53" s="184">
        <v>2152</v>
      </c>
      <c r="AF53" s="179"/>
      <c r="AG53" s="183">
        <v>5776</v>
      </c>
      <c r="AH53" s="184">
        <v>2475</v>
      </c>
      <c r="AI53" s="179"/>
      <c r="AJ53" s="183">
        <v>5776</v>
      </c>
      <c r="AK53" s="184">
        <v>2475</v>
      </c>
      <c r="AL53" s="179"/>
      <c r="AM53" s="183">
        <v>4302</v>
      </c>
      <c r="AN53" s="184">
        <v>1844</v>
      </c>
    </row>
    <row r="54" spans="1:40" ht="13.5">
      <c r="A54" s="173" t="s">
        <v>48</v>
      </c>
      <c r="B54" s="173"/>
      <c r="C54" s="181">
        <f t="shared" si="1"/>
        <v>183961</v>
      </c>
      <c r="D54" s="182">
        <f t="shared" si="1"/>
        <v>78669</v>
      </c>
      <c r="E54" s="176"/>
      <c r="F54" s="183">
        <v>25873</v>
      </c>
      <c r="G54" s="184">
        <v>11046</v>
      </c>
      <c r="H54" s="179"/>
      <c r="I54" s="183">
        <v>28366</v>
      </c>
      <c r="J54" s="184">
        <v>12157</v>
      </c>
      <c r="K54" s="179"/>
      <c r="L54" s="183">
        <v>27337</v>
      </c>
      <c r="M54" s="184">
        <v>11716</v>
      </c>
      <c r="N54" s="179"/>
      <c r="O54" s="183">
        <v>24767</v>
      </c>
      <c r="P54" s="184">
        <v>10615</v>
      </c>
      <c r="Q54" s="179"/>
      <c r="R54" s="183">
        <v>16757</v>
      </c>
      <c r="S54" s="184">
        <v>7181</v>
      </c>
      <c r="T54" s="179"/>
      <c r="U54" s="183">
        <v>11029</v>
      </c>
      <c r="V54" s="184">
        <v>4727</v>
      </c>
      <c r="W54" s="179"/>
      <c r="X54" s="183">
        <v>9624</v>
      </c>
      <c r="Y54" s="184">
        <v>4125</v>
      </c>
      <c r="Z54" s="179"/>
      <c r="AA54" s="183">
        <v>5404</v>
      </c>
      <c r="AB54" s="184">
        <v>2316</v>
      </c>
      <c r="AC54" s="179"/>
      <c r="AD54" s="183">
        <v>8476</v>
      </c>
      <c r="AE54" s="184">
        <v>3632</v>
      </c>
      <c r="AF54" s="179"/>
      <c r="AG54" s="183">
        <v>5558</v>
      </c>
      <c r="AH54" s="184">
        <v>2382</v>
      </c>
      <c r="AI54" s="179"/>
      <c r="AJ54" s="183">
        <v>9565</v>
      </c>
      <c r="AK54" s="184">
        <v>4099</v>
      </c>
      <c r="AL54" s="179"/>
      <c r="AM54" s="183">
        <v>11205</v>
      </c>
      <c r="AN54" s="184">
        <v>4673</v>
      </c>
    </row>
    <row r="55" spans="1:40" ht="13.5">
      <c r="A55" s="173" t="s">
        <v>49</v>
      </c>
      <c r="B55" s="173"/>
      <c r="C55" s="181">
        <f t="shared" si="1"/>
        <v>679745</v>
      </c>
      <c r="D55" s="182">
        <f t="shared" si="1"/>
        <v>290591</v>
      </c>
      <c r="E55" s="176"/>
      <c r="F55" s="183">
        <v>44829</v>
      </c>
      <c r="G55" s="184">
        <v>19213</v>
      </c>
      <c r="H55" s="179"/>
      <c r="I55" s="183">
        <v>57126</v>
      </c>
      <c r="J55" s="184">
        <v>24483</v>
      </c>
      <c r="K55" s="179"/>
      <c r="L55" s="183">
        <v>59555</v>
      </c>
      <c r="M55" s="184">
        <v>25524</v>
      </c>
      <c r="N55" s="179"/>
      <c r="O55" s="183">
        <v>76795</v>
      </c>
      <c r="P55" s="184">
        <v>32912</v>
      </c>
      <c r="Q55" s="179"/>
      <c r="R55" s="183">
        <v>72254</v>
      </c>
      <c r="S55" s="184">
        <v>30966</v>
      </c>
      <c r="T55" s="179"/>
      <c r="U55" s="183">
        <v>69075</v>
      </c>
      <c r="V55" s="184">
        <v>29432</v>
      </c>
      <c r="W55" s="179"/>
      <c r="X55" s="183">
        <v>83554</v>
      </c>
      <c r="Y55" s="184">
        <v>35594</v>
      </c>
      <c r="Z55" s="179"/>
      <c r="AA55" s="183">
        <v>61441</v>
      </c>
      <c r="AB55" s="184">
        <v>26160</v>
      </c>
      <c r="AC55" s="179"/>
      <c r="AD55" s="183">
        <v>43027</v>
      </c>
      <c r="AE55" s="184">
        <v>18397</v>
      </c>
      <c r="AF55" s="179"/>
      <c r="AG55" s="183">
        <v>35415</v>
      </c>
      <c r="AH55" s="184">
        <v>15178</v>
      </c>
      <c r="AI55" s="179"/>
      <c r="AJ55" s="183">
        <v>41738</v>
      </c>
      <c r="AK55" s="184">
        <v>17845</v>
      </c>
      <c r="AL55" s="179"/>
      <c r="AM55" s="183">
        <v>34936</v>
      </c>
      <c r="AN55" s="184">
        <v>14887</v>
      </c>
    </row>
    <row r="56" spans="1:40" ht="13.5">
      <c r="A56" s="173" t="s">
        <v>64</v>
      </c>
      <c r="B56" s="173"/>
      <c r="C56" s="181">
        <f t="shared" si="1"/>
        <v>212468</v>
      </c>
      <c r="D56" s="182">
        <f t="shared" si="1"/>
        <v>90499</v>
      </c>
      <c r="E56" s="176"/>
      <c r="F56" s="183">
        <v>8835</v>
      </c>
      <c r="G56" s="184">
        <v>3786</v>
      </c>
      <c r="H56" s="179"/>
      <c r="I56" s="183">
        <v>4069</v>
      </c>
      <c r="J56" s="184">
        <v>1744</v>
      </c>
      <c r="K56" s="179"/>
      <c r="L56" s="183">
        <v>9512</v>
      </c>
      <c r="M56" s="184">
        <v>4076</v>
      </c>
      <c r="N56" s="179"/>
      <c r="O56" s="183">
        <v>15799</v>
      </c>
      <c r="P56" s="184">
        <v>6214</v>
      </c>
      <c r="Q56" s="179"/>
      <c r="R56" s="183">
        <v>25614</v>
      </c>
      <c r="S56" s="184">
        <v>10978</v>
      </c>
      <c r="T56" s="179"/>
      <c r="U56" s="183">
        <v>17014</v>
      </c>
      <c r="V56" s="184">
        <v>7291</v>
      </c>
      <c r="W56" s="179"/>
      <c r="X56" s="183">
        <v>18321</v>
      </c>
      <c r="Y56" s="184">
        <v>7852</v>
      </c>
      <c r="Z56" s="179"/>
      <c r="AA56" s="183">
        <v>19203</v>
      </c>
      <c r="AB56" s="184">
        <v>8230</v>
      </c>
      <c r="AC56" s="179"/>
      <c r="AD56" s="183">
        <v>23848</v>
      </c>
      <c r="AE56" s="184">
        <v>10221</v>
      </c>
      <c r="AF56" s="179"/>
      <c r="AG56" s="183">
        <v>23897</v>
      </c>
      <c r="AH56" s="184">
        <v>10241</v>
      </c>
      <c r="AI56" s="179"/>
      <c r="AJ56" s="183">
        <v>24062</v>
      </c>
      <c r="AK56" s="184">
        <v>10312</v>
      </c>
      <c r="AL56" s="179"/>
      <c r="AM56" s="183">
        <v>22294</v>
      </c>
      <c r="AN56" s="184">
        <v>9554</v>
      </c>
    </row>
    <row r="57" spans="1:40" ht="13.5">
      <c r="A57" s="173" t="s">
        <v>51</v>
      </c>
      <c r="B57" s="173"/>
      <c r="C57" s="181">
        <f t="shared" si="1"/>
        <v>286</v>
      </c>
      <c r="D57" s="182">
        <f t="shared" si="1"/>
        <v>123</v>
      </c>
      <c r="E57" s="176"/>
      <c r="F57" s="183">
        <v>0</v>
      </c>
      <c r="G57" s="184">
        <v>0</v>
      </c>
      <c r="H57" s="179"/>
      <c r="I57" s="183">
        <v>0</v>
      </c>
      <c r="J57" s="184">
        <v>0</v>
      </c>
      <c r="K57" s="179"/>
      <c r="L57" s="183">
        <v>286</v>
      </c>
      <c r="M57" s="184">
        <v>123</v>
      </c>
      <c r="N57" s="179"/>
      <c r="O57" s="183">
        <v>0</v>
      </c>
      <c r="P57" s="184">
        <v>0</v>
      </c>
      <c r="Q57" s="179"/>
      <c r="R57" s="183">
        <v>0</v>
      </c>
      <c r="S57" s="184">
        <v>0</v>
      </c>
      <c r="T57" s="179"/>
      <c r="U57" s="183">
        <v>0</v>
      </c>
      <c r="V57" s="184">
        <v>0</v>
      </c>
      <c r="W57" s="179"/>
      <c r="X57" s="183">
        <v>0</v>
      </c>
      <c r="Y57" s="184">
        <v>0</v>
      </c>
      <c r="Z57" s="179"/>
      <c r="AA57" s="183">
        <v>0</v>
      </c>
      <c r="AB57" s="184">
        <v>0</v>
      </c>
      <c r="AC57" s="179"/>
      <c r="AD57" s="183">
        <v>0</v>
      </c>
      <c r="AE57" s="184">
        <v>0</v>
      </c>
      <c r="AF57" s="179"/>
      <c r="AG57" s="183">
        <v>0</v>
      </c>
      <c r="AH57" s="184">
        <v>0</v>
      </c>
      <c r="AI57" s="179"/>
      <c r="AJ57" s="183">
        <v>0</v>
      </c>
      <c r="AK57" s="184">
        <v>0</v>
      </c>
      <c r="AL57" s="179"/>
      <c r="AM57" s="183">
        <v>0</v>
      </c>
      <c r="AN57" s="184">
        <v>0</v>
      </c>
    </row>
    <row r="58" spans="1:40" ht="13.5">
      <c r="A58" s="173" t="s">
        <v>52</v>
      </c>
      <c r="B58" s="173"/>
      <c r="C58" s="181">
        <f t="shared" si="1"/>
        <v>94043</v>
      </c>
      <c r="D58" s="182">
        <f t="shared" si="1"/>
        <v>40306</v>
      </c>
      <c r="E58" s="176"/>
      <c r="F58" s="183">
        <v>2457</v>
      </c>
      <c r="G58" s="184">
        <v>1053</v>
      </c>
      <c r="H58" s="179"/>
      <c r="I58" s="183">
        <v>4554</v>
      </c>
      <c r="J58" s="184">
        <v>1952</v>
      </c>
      <c r="K58" s="179"/>
      <c r="L58" s="183">
        <v>3079</v>
      </c>
      <c r="M58" s="184">
        <v>1320</v>
      </c>
      <c r="N58" s="179"/>
      <c r="O58" s="183">
        <v>3761</v>
      </c>
      <c r="P58" s="184">
        <v>1612</v>
      </c>
      <c r="Q58" s="179"/>
      <c r="R58" s="183">
        <v>8072</v>
      </c>
      <c r="S58" s="184">
        <v>3460</v>
      </c>
      <c r="T58" s="179"/>
      <c r="U58" s="183">
        <v>12727</v>
      </c>
      <c r="V58" s="184">
        <v>5455</v>
      </c>
      <c r="W58" s="179"/>
      <c r="X58" s="183">
        <v>9316</v>
      </c>
      <c r="Y58" s="184">
        <v>3993</v>
      </c>
      <c r="Z58" s="179"/>
      <c r="AA58" s="183">
        <v>8996</v>
      </c>
      <c r="AB58" s="184">
        <v>3855</v>
      </c>
      <c r="AC58" s="179"/>
      <c r="AD58" s="183">
        <v>8174</v>
      </c>
      <c r="AE58" s="184">
        <v>3503</v>
      </c>
      <c r="AF58" s="179"/>
      <c r="AG58" s="183">
        <v>9177</v>
      </c>
      <c r="AH58" s="184">
        <v>3933</v>
      </c>
      <c r="AI58" s="179"/>
      <c r="AJ58" s="183">
        <v>12688</v>
      </c>
      <c r="AK58" s="184">
        <v>5438</v>
      </c>
      <c r="AL58" s="179"/>
      <c r="AM58" s="183">
        <v>11042</v>
      </c>
      <c r="AN58" s="184">
        <v>4732</v>
      </c>
    </row>
    <row r="59" spans="1:40" ht="13.5">
      <c r="A59" s="173" t="s">
        <v>53</v>
      </c>
      <c r="B59" s="173"/>
      <c r="C59" s="181">
        <f t="shared" si="1"/>
        <v>37867</v>
      </c>
      <c r="D59" s="182">
        <f t="shared" si="1"/>
        <v>16228</v>
      </c>
      <c r="E59" s="176"/>
      <c r="F59" s="183">
        <v>0</v>
      </c>
      <c r="G59" s="184">
        <v>0</v>
      </c>
      <c r="H59" s="179"/>
      <c r="I59" s="183">
        <v>1525</v>
      </c>
      <c r="J59" s="184">
        <v>653</v>
      </c>
      <c r="K59" s="179"/>
      <c r="L59" s="183">
        <v>0</v>
      </c>
      <c r="M59" s="184">
        <v>0</v>
      </c>
      <c r="N59" s="179"/>
      <c r="O59" s="183">
        <v>146</v>
      </c>
      <c r="P59" s="184">
        <v>63</v>
      </c>
      <c r="Q59" s="179"/>
      <c r="R59" s="183">
        <v>676</v>
      </c>
      <c r="S59" s="184">
        <v>290</v>
      </c>
      <c r="T59" s="179"/>
      <c r="U59" s="183">
        <v>200</v>
      </c>
      <c r="V59" s="184">
        <v>86</v>
      </c>
      <c r="W59" s="179"/>
      <c r="X59" s="183">
        <v>554</v>
      </c>
      <c r="Y59" s="184">
        <v>238</v>
      </c>
      <c r="Z59" s="179"/>
      <c r="AA59" s="183">
        <v>4686</v>
      </c>
      <c r="AB59" s="184">
        <v>2008</v>
      </c>
      <c r="AC59" s="179"/>
      <c r="AD59" s="183">
        <v>13453</v>
      </c>
      <c r="AE59" s="184">
        <v>5765</v>
      </c>
      <c r="AF59" s="179"/>
      <c r="AG59" s="183">
        <v>6182</v>
      </c>
      <c r="AH59" s="184">
        <v>2649</v>
      </c>
      <c r="AI59" s="179"/>
      <c r="AJ59" s="183">
        <v>966</v>
      </c>
      <c r="AK59" s="184">
        <v>414</v>
      </c>
      <c r="AL59" s="179"/>
      <c r="AM59" s="183">
        <v>9479</v>
      </c>
      <c r="AN59" s="184">
        <v>4062</v>
      </c>
    </row>
    <row r="60" spans="1:40" ht="13.5">
      <c r="A60" s="173" t="s">
        <v>54</v>
      </c>
      <c r="B60" s="173"/>
      <c r="C60" s="181">
        <f t="shared" si="1"/>
        <v>352988</v>
      </c>
      <c r="D60" s="182">
        <f t="shared" si="1"/>
        <v>150766</v>
      </c>
      <c r="E60" s="176"/>
      <c r="F60" s="183">
        <v>14330</v>
      </c>
      <c r="G60" s="184">
        <v>6141</v>
      </c>
      <c r="H60" s="179"/>
      <c r="I60" s="183">
        <v>10349</v>
      </c>
      <c r="J60" s="184">
        <v>4435</v>
      </c>
      <c r="K60" s="179"/>
      <c r="L60" s="183">
        <v>10973</v>
      </c>
      <c r="M60" s="184">
        <v>4703</v>
      </c>
      <c r="N60" s="179"/>
      <c r="O60" s="183">
        <v>9144</v>
      </c>
      <c r="P60" s="184">
        <v>3919</v>
      </c>
      <c r="Q60" s="179"/>
      <c r="R60" s="183">
        <v>13730</v>
      </c>
      <c r="S60" s="184">
        <v>5884</v>
      </c>
      <c r="T60" s="179"/>
      <c r="U60" s="183">
        <v>62364</v>
      </c>
      <c r="V60" s="184">
        <v>26727</v>
      </c>
      <c r="W60" s="179"/>
      <c r="X60" s="183">
        <v>26321</v>
      </c>
      <c r="Y60" s="184">
        <v>10895</v>
      </c>
      <c r="Z60" s="179"/>
      <c r="AA60" s="183">
        <v>31627</v>
      </c>
      <c r="AB60" s="184">
        <v>13426</v>
      </c>
      <c r="AC60" s="179"/>
      <c r="AD60" s="183">
        <v>44839</v>
      </c>
      <c r="AE60" s="184">
        <v>19217</v>
      </c>
      <c r="AF60" s="179"/>
      <c r="AG60" s="183">
        <v>46383</v>
      </c>
      <c r="AH60" s="184">
        <v>19879</v>
      </c>
      <c r="AI60" s="179"/>
      <c r="AJ60" s="183">
        <v>27253</v>
      </c>
      <c r="AK60" s="184">
        <v>11680</v>
      </c>
      <c r="AL60" s="179"/>
      <c r="AM60" s="183">
        <v>55675</v>
      </c>
      <c r="AN60" s="184">
        <v>23860</v>
      </c>
    </row>
    <row r="61" spans="1:40" ht="13.5">
      <c r="A61" s="173" t="s">
        <v>55</v>
      </c>
      <c r="B61" s="173"/>
      <c r="C61" s="181">
        <f t="shared" si="1"/>
        <v>47212</v>
      </c>
      <c r="D61" s="182">
        <f t="shared" si="1"/>
        <v>20022</v>
      </c>
      <c r="E61" s="176"/>
      <c r="F61" s="183">
        <v>2092</v>
      </c>
      <c r="G61" s="184">
        <v>897</v>
      </c>
      <c r="H61" s="179"/>
      <c r="I61" s="183">
        <v>2652</v>
      </c>
      <c r="J61" s="184">
        <v>1137</v>
      </c>
      <c r="K61" s="179"/>
      <c r="L61" s="183">
        <v>3732</v>
      </c>
      <c r="M61" s="184">
        <v>1599</v>
      </c>
      <c r="N61" s="179"/>
      <c r="O61" s="183">
        <v>7174</v>
      </c>
      <c r="P61" s="184">
        <v>3075</v>
      </c>
      <c r="Q61" s="179"/>
      <c r="R61" s="183">
        <v>5371</v>
      </c>
      <c r="S61" s="184">
        <v>2302</v>
      </c>
      <c r="T61" s="179"/>
      <c r="U61" s="183">
        <v>3925</v>
      </c>
      <c r="V61" s="184">
        <v>1597</v>
      </c>
      <c r="W61" s="179"/>
      <c r="X61" s="183">
        <v>2802</v>
      </c>
      <c r="Y61" s="184">
        <v>1201</v>
      </c>
      <c r="Z61" s="179"/>
      <c r="AA61" s="183">
        <v>5540</v>
      </c>
      <c r="AB61" s="184">
        <v>2246</v>
      </c>
      <c r="AC61" s="179"/>
      <c r="AD61" s="183">
        <v>3895</v>
      </c>
      <c r="AE61" s="184">
        <v>1669</v>
      </c>
      <c r="AF61" s="179"/>
      <c r="AG61" s="183">
        <v>3451</v>
      </c>
      <c r="AH61" s="184">
        <v>1479</v>
      </c>
      <c r="AI61" s="179"/>
      <c r="AJ61" s="183">
        <v>3163</v>
      </c>
      <c r="AK61" s="184">
        <v>1356</v>
      </c>
      <c r="AL61" s="179"/>
      <c r="AM61" s="183">
        <v>3415</v>
      </c>
      <c r="AN61" s="184">
        <v>1464</v>
      </c>
    </row>
    <row r="62" spans="1:40" ht="13.5">
      <c r="A62" s="173" t="s">
        <v>56</v>
      </c>
      <c r="B62" s="173"/>
      <c r="C62" s="181">
        <f t="shared" si="1"/>
        <v>668068</v>
      </c>
      <c r="D62" s="182">
        <f t="shared" si="1"/>
        <v>284985</v>
      </c>
      <c r="E62" s="176"/>
      <c r="F62" s="183">
        <v>62049</v>
      </c>
      <c r="G62" s="184">
        <v>26592</v>
      </c>
      <c r="H62" s="179"/>
      <c r="I62" s="183">
        <v>68147</v>
      </c>
      <c r="J62" s="184">
        <v>29206</v>
      </c>
      <c r="K62" s="179"/>
      <c r="L62" s="183">
        <v>52721</v>
      </c>
      <c r="M62" s="184">
        <v>22594</v>
      </c>
      <c r="N62" s="179"/>
      <c r="O62" s="183">
        <v>67786</v>
      </c>
      <c r="P62" s="184">
        <v>28579</v>
      </c>
      <c r="Q62" s="179"/>
      <c r="R62" s="183">
        <v>50972</v>
      </c>
      <c r="S62" s="184">
        <v>21631</v>
      </c>
      <c r="T62" s="179"/>
      <c r="U62" s="183">
        <v>48445</v>
      </c>
      <c r="V62" s="184">
        <v>20677</v>
      </c>
      <c r="W62" s="179"/>
      <c r="X62" s="183">
        <v>52638</v>
      </c>
      <c r="Y62" s="184">
        <v>22516</v>
      </c>
      <c r="Z62" s="179"/>
      <c r="AA62" s="183">
        <v>69307</v>
      </c>
      <c r="AB62" s="184">
        <v>29660</v>
      </c>
      <c r="AC62" s="179"/>
      <c r="AD62" s="183">
        <v>53689</v>
      </c>
      <c r="AE62" s="184">
        <v>22752</v>
      </c>
      <c r="AF62" s="179"/>
      <c r="AG62" s="183">
        <v>48652</v>
      </c>
      <c r="AH62" s="184">
        <v>20851</v>
      </c>
      <c r="AI62" s="179"/>
      <c r="AJ62" s="183">
        <v>45527</v>
      </c>
      <c r="AK62" s="184">
        <v>19340</v>
      </c>
      <c r="AL62" s="179"/>
      <c r="AM62" s="183">
        <v>48135</v>
      </c>
      <c r="AN62" s="184">
        <v>20587</v>
      </c>
    </row>
    <row r="63" spans="1:40" ht="13.5">
      <c r="A63" s="173" t="s">
        <v>57</v>
      </c>
      <c r="B63" s="173"/>
      <c r="C63" s="181">
        <f t="shared" si="1"/>
        <v>230922</v>
      </c>
      <c r="D63" s="182">
        <f t="shared" si="1"/>
        <v>98579</v>
      </c>
      <c r="E63" s="176"/>
      <c r="F63" s="183">
        <v>22423</v>
      </c>
      <c r="G63" s="184">
        <v>9610</v>
      </c>
      <c r="H63" s="179"/>
      <c r="I63" s="183">
        <v>17884</v>
      </c>
      <c r="J63" s="184">
        <v>7664</v>
      </c>
      <c r="K63" s="179"/>
      <c r="L63" s="183">
        <v>13805</v>
      </c>
      <c r="M63" s="184">
        <v>5916</v>
      </c>
      <c r="N63" s="179"/>
      <c r="O63" s="183">
        <v>13622</v>
      </c>
      <c r="P63" s="184">
        <v>5838</v>
      </c>
      <c r="Q63" s="179"/>
      <c r="R63" s="183">
        <v>18937</v>
      </c>
      <c r="S63" s="184">
        <v>8116</v>
      </c>
      <c r="T63" s="179"/>
      <c r="U63" s="183">
        <v>17004</v>
      </c>
      <c r="V63" s="184">
        <v>7073</v>
      </c>
      <c r="W63" s="179"/>
      <c r="X63" s="183">
        <v>14976</v>
      </c>
      <c r="Y63" s="184">
        <v>6375</v>
      </c>
      <c r="Z63" s="179"/>
      <c r="AA63" s="183">
        <v>10963</v>
      </c>
      <c r="AB63" s="184">
        <v>4699</v>
      </c>
      <c r="AC63" s="179"/>
      <c r="AD63" s="183">
        <v>35844</v>
      </c>
      <c r="AE63" s="184">
        <v>15361</v>
      </c>
      <c r="AF63" s="179"/>
      <c r="AG63" s="183">
        <v>21551</v>
      </c>
      <c r="AH63" s="184">
        <v>9236</v>
      </c>
      <c r="AI63" s="179"/>
      <c r="AJ63" s="183">
        <v>25720</v>
      </c>
      <c r="AK63" s="184">
        <v>10980</v>
      </c>
      <c r="AL63" s="179"/>
      <c r="AM63" s="183">
        <v>18193</v>
      </c>
      <c r="AN63" s="184">
        <v>7711</v>
      </c>
    </row>
    <row r="64" spans="1:40" ht="13.5">
      <c r="A64" s="173" t="s">
        <v>58</v>
      </c>
      <c r="B64" s="173"/>
      <c r="C64" s="181">
        <f t="shared" si="1"/>
        <v>119255</v>
      </c>
      <c r="D64" s="182">
        <f t="shared" si="1"/>
        <v>51108</v>
      </c>
      <c r="E64" s="176"/>
      <c r="F64" s="183">
        <v>11260</v>
      </c>
      <c r="G64" s="184">
        <v>4826</v>
      </c>
      <c r="H64" s="179"/>
      <c r="I64" s="183">
        <v>-2167</v>
      </c>
      <c r="J64" s="184">
        <v>-929</v>
      </c>
      <c r="K64" s="179"/>
      <c r="L64" s="183">
        <v>12151</v>
      </c>
      <c r="M64" s="184">
        <v>5207</v>
      </c>
      <c r="N64" s="179"/>
      <c r="O64" s="183">
        <v>14764</v>
      </c>
      <c r="P64" s="184">
        <v>6327</v>
      </c>
      <c r="Q64" s="179"/>
      <c r="R64" s="183">
        <v>9967</v>
      </c>
      <c r="S64" s="184">
        <v>4272</v>
      </c>
      <c r="T64" s="179"/>
      <c r="U64" s="183">
        <v>12167</v>
      </c>
      <c r="V64" s="184">
        <v>5215</v>
      </c>
      <c r="W64" s="179"/>
      <c r="X64" s="183">
        <v>42</v>
      </c>
      <c r="Y64" s="184">
        <v>18</v>
      </c>
      <c r="Z64" s="179"/>
      <c r="AA64" s="183">
        <v>21883</v>
      </c>
      <c r="AB64" s="184">
        <v>9378</v>
      </c>
      <c r="AC64" s="179"/>
      <c r="AD64" s="183">
        <v>6226</v>
      </c>
      <c r="AE64" s="184">
        <v>2668</v>
      </c>
      <c r="AF64" s="179"/>
      <c r="AG64" s="183">
        <v>11356</v>
      </c>
      <c r="AH64" s="184">
        <v>4867</v>
      </c>
      <c r="AI64" s="179"/>
      <c r="AJ64" s="183">
        <v>10085</v>
      </c>
      <c r="AK64" s="184">
        <v>4322</v>
      </c>
      <c r="AL64" s="179"/>
      <c r="AM64" s="183">
        <v>11521</v>
      </c>
      <c r="AN64" s="184">
        <v>4937</v>
      </c>
    </row>
    <row r="65" spans="1:40" ht="13.5">
      <c r="A65" s="173"/>
      <c r="B65" s="173"/>
      <c r="C65" s="181"/>
      <c r="D65" s="182"/>
      <c r="E65" s="176"/>
      <c r="F65" s="183"/>
      <c r="G65" s="184"/>
      <c r="H65" s="179"/>
      <c r="I65" s="183"/>
      <c r="J65" s="184"/>
      <c r="K65" s="179"/>
      <c r="L65" s="183"/>
      <c r="M65" s="184"/>
      <c r="N65" s="179"/>
      <c r="O65" s="183"/>
      <c r="P65" s="184"/>
      <c r="Q65" s="179"/>
      <c r="R65" s="183"/>
      <c r="S65" s="184"/>
      <c r="T65" s="179"/>
      <c r="U65" s="183"/>
      <c r="V65" s="184"/>
      <c r="W65" s="179"/>
      <c r="X65" s="183"/>
      <c r="Y65" s="184"/>
      <c r="Z65" s="179"/>
      <c r="AA65" s="183"/>
      <c r="AB65" s="184"/>
      <c r="AC65" s="179"/>
      <c r="AD65" s="183"/>
      <c r="AE65" s="184"/>
      <c r="AF65" s="179"/>
      <c r="AG65" s="183"/>
      <c r="AH65" s="184"/>
      <c r="AI65" s="179"/>
      <c r="AJ65" s="183"/>
      <c r="AK65" s="184"/>
      <c r="AL65" s="179"/>
      <c r="AM65" s="183"/>
      <c r="AN65" s="184"/>
    </row>
    <row r="66" spans="1:40" s="191" customFormat="1" ht="14.25" thickBot="1">
      <c r="A66" s="149" t="s">
        <v>78</v>
      </c>
      <c r="B66" s="149"/>
      <c r="C66" s="185">
        <f aca="true" t="shared" si="2" ref="C66:AM66">SUM(C7:C64)</f>
        <v>40257025</v>
      </c>
      <c r="D66" s="186">
        <f t="shared" si="2"/>
        <v>17129465</v>
      </c>
      <c r="E66" s="187"/>
      <c r="F66" s="188">
        <f t="shared" si="2"/>
        <v>3359862</v>
      </c>
      <c r="G66" s="189">
        <f t="shared" si="2"/>
        <v>1435011</v>
      </c>
      <c r="H66" s="190"/>
      <c r="I66" s="188">
        <f t="shared" si="2"/>
        <v>3172161</v>
      </c>
      <c r="J66" s="189">
        <f t="shared" si="2"/>
        <v>1358594</v>
      </c>
      <c r="K66" s="190"/>
      <c r="L66" s="188">
        <f t="shared" si="2"/>
        <v>3261680</v>
      </c>
      <c r="M66" s="189">
        <f t="shared" si="2"/>
        <v>1389244</v>
      </c>
      <c r="N66" s="190"/>
      <c r="O66" s="188">
        <f t="shared" si="2"/>
        <v>3271573</v>
      </c>
      <c r="P66" s="189">
        <f t="shared" si="2"/>
        <v>1382129</v>
      </c>
      <c r="Q66" s="190"/>
      <c r="R66" s="188">
        <f t="shared" si="2"/>
        <v>3503782</v>
      </c>
      <c r="S66" s="189">
        <f t="shared" si="2"/>
        <v>1480019</v>
      </c>
      <c r="T66" s="190"/>
      <c r="U66" s="188">
        <f t="shared" si="2"/>
        <v>3612155</v>
      </c>
      <c r="V66" s="189">
        <f t="shared" si="2"/>
        <v>1540951</v>
      </c>
      <c r="W66" s="190"/>
      <c r="X66" s="188">
        <f t="shared" si="2"/>
        <v>3458157</v>
      </c>
      <c r="Y66" s="189">
        <f t="shared" si="2"/>
        <v>1475549</v>
      </c>
      <c r="Z66" s="190"/>
      <c r="AA66" s="188">
        <f t="shared" si="2"/>
        <v>3236218</v>
      </c>
      <c r="AB66" s="189">
        <f t="shared" si="2"/>
        <v>1381594</v>
      </c>
      <c r="AC66" s="190"/>
      <c r="AD66" s="188">
        <f t="shared" si="2"/>
        <v>3164956</v>
      </c>
      <c r="AE66" s="189">
        <f t="shared" si="2"/>
        <v>1352417</v>
      </c>
      <c r="AF66" s="190"/>
      <c r="AG66" s="188">
        <f t="shared" si="2"/>
        <v>3411203</v>
      </c>
      <c r="AH66" s="189">
        <f t="shared" si="2"/>
        <v>1427401</v>
      </c>
      <c r="AI66" s="190"/>
      <c r="AJ66" s="188">
        <f t="shared" si="2"/>
        <v>3291175</v>
      </c>
      <c r="AK66" s="189">
        <f t="shared" si="2"/>
        <v>1406431</v>
      </c>
      <c r="AL66" s="190"/>
      <c r="AM66" s="188">
        <f t="shared" si="2"/>
        <v>3514103</v>
      </c>
      <c r="AN66" s="189">
        <f>SUM(AN7:AN64)</f>
        <v>1500125</v>
      </c>
    </row>
  </sheetData>
  <sheetProtection/>
  <mergeCells count="26">
    <mergeCell ref="C2:D2"/>
    <mergeCell ref="F2:G2"/>
    <mergeCell ref="I2:J2"/>
    <mergeCell ref="L2:M2"/>
    <mergeCell ref="O2:P2"/>
    <mergeCell ref="R3:S3"/>
    <mergeCell ref="U3:V3"/>
    <mergeCell ref="X3:Y3"/>
    <mergeCell ref="R2:S2"/>
    <mergeCell ref="O3:P3"/>
    <mergeCell ref="AA3:AB3"/>
    <mergeCell ref="U2:V2"/>
    <mergeCell ref="X2:Y2"/>
    <mergeCell ref="AA2:AB2"/>
    <mergeCell ref="C3:D3"/>
    <mergeCell ref="F3:G3"/>
    <mergeCell ref="I3:J3"/>
    <mergeCell ref="L3:M3"/>
    <mergeCell ref="AD3:AE3"/>
    <mergeCell ref="AG3:AH3"/>
    <mergeCell ref="AJ3:AK3"/>
    <mergeCell ref="AM3:AN3"/>
    <mergeCell ref="AM2:AN2"/>
    <mergeCell ref="AD2:AE2"/>
    <mergeCell ref="AG2:AH2"/>
    <mergeCell ref="AJ2:AK2"/>
  </mergeCells>
  <printOptions/>
  <pageMargins left="0.7" right="0.7" top="0.5" bottom="0.5" header="0.3" footer="0.3"/>
  <pageSetup horizontalDpi="600" verticalDpi="600" orientation="landscape" scale="60" r:id="rId1"/>
  <headerFooter alignWithMargins="0">
    <oddHeader>&amp;RPage &amp;P of &amp;N</oddHeader>
    <oddFooter>&amp;L&amp;Z&amp;F&amp;A</oddFooter>
  </headerFooter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E67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4" sqref="D4"/>
    </sheetView>
  </sheetViews>
  <sheetFormatPr defaultColWidth="9.140625" defaultRowHeight="12.75"/>
  <cols>
    <col min="1" max="1" width="17.8515625" style="127" customWidth="1"/>
    <col min="2" max="2" width="3.57421875" style="127" customWidth="1"/>
    <col min="3" max="3" width="14.8515625" style="127" bestFit="1" customWidth="1"/>
    <col min="4" max="4" width="13.421875" style="127" bestFit="1" customWidth="1"/>
    <col min="5" max="5" width="12.8515625" style="127" bestFit="1" customWidth="1"/>
    <col min="6" max="6" width="2.421875" style="127" customWidth="1"/>
    <col min="7" max="7" width="11.57421875" style="127" bestFit="1" customWidth="1"/>
    <col min="8" max="8" width="13.57421875" style="127" bestFit="1" customWidth="1"/>
    <col min="9" max="9" width="12.28125" style="127" bestFit="1" customWidth="1"/>
    <col min="10" max="10" width="2.00390625" style="129" customWidth="1"/>
    <col min="11" max="12" width="11.28125" style="127" bestFit="1" customWidth="1"/>
    <col min="13" max="13" width="12.00390625" style="127" bestFit="1" customWidth="1"/>
    <col min="14" max="14" width="2.421875" style="127" customWidth="1"/>
    <col min="15" max="15" width="11.57421875" style="127" bestFit="1" customWidth="1"/>
    <col min="16" max="16" width="11.8515625" style="127" bestFit="1" customWidth="1"/>
    <col min="17" max="17" width="10.7109375" style="127" bestFit="1" customWidth="1"/>
    <col min="18" max="18" width="2.421875" style="127" customWidth="1"/>
    <col min="19" max="20" width="10.7109375" style="127" bestFit="1" customWidth="1"/>
    <col min="21" max="21" width="11.7109375" style="127" bestFit="1" customWidth="1"/>
    <col min="22" max="22" width="2.28125" style="127" customWidth="1"/>
    <col min="23" max="24" width="10.7109375" style="127" bestFit="1" customWidth="1"/>
    <col min="25" max="25" width="11.7109375" style="127" bestFit="1" customWidth="1"/>
    <col min="26" max="26" width="2.57421875" style="127" customWidth="1"/>
    <col min="27" max="28" width="10.7109375" style="127" bestFit="1" customWidth="1"/>
    <col min="29" max="29" width="11.7109375" style="127" bestFit="1" customWidth="1"/>
    <col min="30" max="30" width="2.00390625" style="127" customWidth="1"/>
    <col min="31" max="33" width="10.7109375" style="127" bestFit="1" customWidth="1"/>
    <col min="34" max="34" width="2.421875" style="127" customWidth="1"/>
    <col min="35" max="36" width="10.7109375" style="127" bestFit="1" customWidth="1"/>
    <col min="37" max="37" width="11.7109375" style="127" bestFit="1" customWidth="1"/>
    <col min="38" max="38" width="2.00390625" style="127" customWidth="1"/>
    <col min="39" max="40" width="10.7109375" style="127" bestFit="1" customWidth="1"/>
    <col min="41" max="41" width="11.7109375" style="127" bestFit="1" customWidth="1"/>
    <col min="42" max="42" width="2.28125" style="127" customWidth="1"/>
    <col min="43" max="44" width="10.7109375" style="127" bestFit="1" customWidth="1"/>
    <col min="45" max="45" width="11.7109375" style="127" bestFit="1" customWidth="1"/>
    <col min="46" max="46" width="2.140625" style="113" customWidth="1"/>
    <col min="47" max="48" width="10.7109375" style="127" bestFit="1" customWidth="1"/>
    <col min="49" max="49" width="11.7109375" style="127" bestFit="1" customWidth="1"/>
    <col min="50" max="50" width="2.421875" style="127" customWidth="1"/>
    <col min="51" max="52" width="10.7109375" style="127" bestFit="1" customWidth="1"/>
    <col min="53" max="53" width="11.7109375" style="127" customWidth="1"/>
    <col min="54" max="54" width="10.421875" style="127" bestFit="1" customWidth="1"/>
    <col min="55" max="55" width="10.421875" style="148" customWidth="1"/>
    <col min="56" max="56" width="10.421875" style="148" bestFit="1" customWidth="1"/>
    <col min="57" max="57" width="2.28125" style="148" customWidth="1"/>
    <col min="58" max="58" width="9.7109375" style="127" bestFit="1" customWidth="1"/>
    <col min="59" max="59" width="10.421875" style="127" bestFit="1" customWidth="1"/>
    <col min="60" max="60" width="10.421875" style="127" customWidth="1"/>
    <col min="61" max="61" width="10.421875" style="127" bestFit="1" customWidth="1"/>
    <col min="62" max="62" width="2.28125" style="127" customWidth="1"/>
    <col min="63" max="63" width="10.421875" style="127" bestFit="1" customWidth="1"/>
    <col min="64" max="66" width="10.421875" style="127" customWidth="1"/>
    <col min="67" max="16384" width="9.140625" style="127" customWidth="1"/>
  </cols>
  <sheetData>
    <row r="1" spans="1:53" s="111" customFormat="1" ht="13.5">
      <c r="A1" s="109" t="s">
        <v>149</v>
      </c>
      <c r="B1" s="110"/>
      <c r="D1" s="112"/>
      <c r="E1" s="112"/>
      <c r="F1" s="110"/>
      <c r="G1" s="113"/>
      <c r="H1" s="112"/>
      <c r="I1" s="112"/>
      <c r="J1" s="114"/>
      <c r="L1" s="112"/>
      <c r="M1" s="112"/>
      <c r="P1" s="112"/>
      <c r="Q1" s="112"/>
      <c r="T1" s="112"/>
      <c r="U1" s="112"/>
      <c r="X1" s="112"/>
      <c r="Y1" s="112"/>
      <c r="AB1" s="112"/>
      <c r="AC1" s="112"/>
      <c r="AF1" s="112"/>
      <c r="AG1" s="112"/>
      <c r="AJ1" s="112"/>
      <c r="AK1" s="112"/>
      <c r="AN1" s="112"/>
      <c r="AO1" s="112"/>
      <c r="AR1" s="112"/>
      <c r="AS1" s="112"/>
      <c r="AV1" s="112"/>
      <c r="AW1" s="112"/>
      <c r="AZ1" s="112"/>
      <c r="BA1" s="112"/>
    </row>
    <row r="2" spans="1:54" s="111" customFormat="1" ht="14.25" thickBot="1">
      <c r="A2" s="115" t="s">
        <v>79</v>
      </c>
      <c r="B2" s="116"/>
      <c r="F2" s="116"/>
      <c r="J2" s="117"/>
      <c r="N2" s="118"/>
      <c r="R2" s="118"/>
      <c r="V2" s="118"/>
      <c r="Z2" s="118"/>
      <c r="AD2" s="118"/>
      <c r="AH2" s="118"/>
      <c r="AL2" s="118"/>
      <c r="AP2" s="118"/>
      <c r="AT2" s="118"/>
      <c r="AX2" s="118"/>
      <c r="BB2" s="118"/>
    </row>
    <row r="3" spans="1:54" s="120" customFormat="1" ht="14.25" thickBot="1">
      <c r="A3" s="119" t="s">
        <v>81</v>
      </c>
      <c r="C3" s="121" t="s">
        <v>114</v>
      </c>
      <c r="D3" s="121"/>
      <c r="E3" s="121"/>
      <c r="G3" s="121" t="s">
        <v>136</v>
      </c>
      <c r="H3" s="121"/>
      <c r="I3" s="121"/>
      <c r="K3" s="121" t="s">
        <v>137</v>
      </c>
      <c r="L3" s="121"/>
      <c r="M3" s="121"/>
      <c r="O3" s="121" t="s">
        <v>138</v>
      </c>
      <c r="P3" s="121"/>
      <c r="Q3" s="121"/>
      <c r="S3" s="121" t="s">
        <v>139</v>
      </c>
      <c r="T3" s="121"/>
      <c r="U3" s="121"/>
      <c r="W3" s="121" t="s">
        <v>147</v>
      </c>
      <c r="X3" s="121"/>
      <c r="Y3" s="121"/>
      <c r="AA3" s="121" t="s">
        <v>146</v>
      </c>
      <c r="AB3" s="121"/>
      <c r="AC3" s="121"/>
      <c r="AE3" s="121" t="s">
        <v>145</v>
      </c>
      <c r="AF3" s="121"/>
      <c r="AG3" s="121"/>
      <c r="AI3" s="121" t="s">
        <v>144</v>
      </c>
      <c r="AJ3" s="121"/>
      <c r="AK3" s="121"/>
      <c r="AM3" s="121" t="s">
        <v>143</v>
      </c>
      <c r="AN3" s="121"/>
      <c r="AO3" s="121"/>
      <c r="AQ3" s="121" t="s">
        <v>142</v>
      </c>
      <c r="AR3" s="121"/>
      <c r="AS3" s="121"/>
      <c r="AU3" s="121" t="s">
        <v>141</v>
      </c>
      <c r="AV3" s="121"/>
      <c r="AW3" s="121"/>
      <c r="AY3" s="121" t="s">
        <v>140</v>
      </c>
      <c r="AZ3" s="121"/>
      <c r="BA3" s="121"/>
      <c r="BB3" s="122"/>
    </row>
    <row r="4" spans="1:54" s="111" customFormat="1" ht="13.5">
      <c r="A4" s="110" t="s">
        <v>76</v>
      </c>
      <c r="B4" s="110"/>
      <c r="C4" s="123" t="s">
        <v>63</v>
      </c>
      <c r="D4" s="124" t="s">
        <v>63</v>
      </c>
      <c r="E4" s="124" t="s">
        <v>82</v>
      </c>
      <c r="F4" s="110"/>
      <c r="G4" s="123" t="s">
        <v>83</v>
      </c>
      <c r="H4" s="124" t="s">
        <v>83</v>
      </c>
      <c r="I4" s="124" t="s">
        <v>63</v>
      </c>
      <c r="J4" s="117"/>
      <c r="K4" s="123" t="s">
        <v>83</v>
      </c>
      <c r="L4" s="124" t="s">
        <v>83</v>
      </c>
      <c r="M4" s="124" t="s">
        <v>63</v>
      </c>
      <c r="N4" s="110"/>
      <c r="O4" s="123" t="s">
        <v>83</v>
      </c>
      <c r="P4" s="124" t="s">
        <v>83</v>
      </c>
      <c r="Q4" s="124" t="s">
        <v>63</v>
      </c>
      <c r="R4" s="110"/>
      <c r="S4" s="123" t="s">
        <v>83</v>
      </c>
      <c r="T4" s="124" t="s">
        <v>83</v>
      </c>
      <c r="U4" s="124" t="s">
        <v>63</v>
      </c>
      <c r="V4" s="110"/>
      <c r="W4" s="123" t="s">
        <v>83</v>
      </c>
      <c r="X4" s="124" t="s">
        <v>83</v>
      </c>
      <c r="Y4" s="124" t="s">
        <v>63</v>
      </c>
      <c r="Z4" s="110"/>
      <c r="AA4" s="123" t="s">
        <v>83</v>
      </c>
      <c r="AB4" s="124" t="s">
        <v>83</v>
      </c>
      <c r="AC4" s="124" t="s">
        <v>63</v>
      </c>
      <c r="AD4" s="110"/>
      <c r="AE4" s="123" t="s">
        <v>83</v>
      </c>
      <c r="AF4" s="124" t="s">
        <v>83</v>
      </c>
      <c r="AG4" s="124" t="s">
        <v>63</v>
      </c>
      <c r="AH4" s="110"/>
      <c r="AI4" s="123" t="s">
        <v>83</v>
      </c>
      <c r="AJ4" s="124" t="s">
        <v>83</v>
      </c>
      <c r="AK4" s="124" t="s">
        <v>63</v>
      </c>
      <c r="AL4" s="110"/>
      <c r="AM4" s="123" t="s">
        <v>83</v>
      </c>
      <c r="AN4" s="124" t="s">
        <v>83</v>
      </c>
      <c r="AO4" s="124" t="s">
        <v>63</v>
      </c>
      <c r="AP4" s="110"/>
      <c r="AQ4" s="123" t="s">
        <v>83</v>
      </c>
      <c r="AR4" s="124" t="s">
        <v>83</v>
      </c>
      <c r="AS4" s="124" t="s">
        <v>63</v>
      </c>
      <c r="AT4" s="110"/>
      <c r="AU4" s="123" t="s">
        <v>83</v>
      </c>
      <c r="AV4" s="124" t="s">
        <v>83</v>
      </c>
      <c r="AW4" s="124" t="s">
        <v>63</v>
      </c>
      <c r="AX4" s="110"/>
      <c r="AY4" s="123" t="s">
        <v>83</v>
      </c>
      <c r="AZ4" s="124" t="s">
        <v>83</v>
      </c>
      <c r="BA4" s="124" t="s">
        <v>63</v>
      </c>
      <c r="BB4" s="110"/>
    </row>
    <row r="5" spans="1:53" s="111" customFormat="1" ht="14.25" thickBot="1">
      <c r="A5" s="111" t="s">
        <v>0</v>
      </c>
      <c r="C5" s="125" t="s">
        <v>65</v>
      </c>
      <c r="D5" s="126" t="s">
        <v>60</v>
      </c>
      <c r="E5" s="126" t="s">
        <v>63</v>
      </c>
      <c r="G5" s="125" t="s">
        <v>65</v>
      </c>
      <c r="H5" s="126" t="s">
        <v>60</v>
      </c>
      <c r="I5" s="126"/>
      <c r="J5" s="117"/>
      <c r="K5" s="125" t="s">
        <v>65</v>
      </c>
      <c r="L5" s="126" t="s">
        <v>60</v>
      </c>
      <c r="M5" s="126"/>
      <c r="N5" s="110"/>
      <c r="O5" s="125" t="s">
        <v>65</v>
      </c>
      <c r="P5" s="126" t="s">
        <v>60</v>
      </c>
      <c r="Q5" s="126"/>
      <c r="R5" s="110"/>
      <c r="S5" s="125" t="s">
        <v>65</v>
      </c>
      <c r="T5" s="126" t="s">
        <v>60</v>
      </c>
      <c r="U5" s="126"/>
      <c r="V5" s="110"/>
      <c r="W5" s="125" t="s">
        <v>65</v>
      </c>
      <c r="X5" s="126" t="s">
        <v>60</v>
      </c>
      <c r="Y5" s="126"/>
      <c r="Z5" s="110"/>
      <c r="AA5" s="125" t="s">
        <v>65</v>
      </c>
      <c r="AB5" s="126" t="s">
        <v>60</v>
      </c>
      <c r="AC5" s="126"/>
      <c r="AD5" s="110"/>
      <c r="AE5" s="125" t="s">
        <v>65</v>
      </c>
      <c r="AF5" s="126" t="s">
        <v>60</v>
      </c>
      <c r="AG5" s="126"/>
      <c r="AH5" s="110"/>
      <c r="AI5" s="125" t="s">
        <v>65</v>
      </c>
      <c r="AJ5" s="126" t="s">
        <v>60</v>
      </c>
      <c r="AK5" s="126"/>
      <c r="AL5" s="110"/>
      <c r="AM5" s="125" t="s">
        <v>65</v>
      </c>
      <c r="AN5" s="126" t="s">
        <v>60</v>
      </c>
      <c r="AO5" s="126"/>
      <c r="AP5" s="110"/>
      <c r="AQ5" s="125" t="s">
        <v>65</v>
      </c>
      <c r="AR5" s="126" t="s">
        <v>60</v>
      </c>
      <c r="AS5" s="126"/>
      <c r="AT5" s="110"/>
      <c r="AU5" s="125" t="s">
        <v>65</v>
      </c>
      <c r="AV5" s="126" t="s">
        <v>60</v>
      </c>
      <c r="AW5" s="126"/>
      <c r="AX5" s="110"/>
      <c r="AY5" s="125" t="s">
        <v>65</v>
      </c>
      <c r="AZ5" s="126" t="s">
        <v>60</v>
      </c>
      <c r="BA5" s="126"/>
    </row>
    <row r="6" spans="4:57" ht="14.25" thickBot="1">
      <c r="D6" s="128"/>
      <c r="E6" s="128"/>
      <c r="H6" s="128"/>
      <c r="I6" s="128"/>
      <c r="L6" s="128"/>
      <c r="M6" s="128"/>
      <c r="P6" s="128"/>
      <c r="Q6" s="128"/>
      <c r="T6" s="128"/>
      <c r="U6" s="128"/>
      <c r="X6" s="128"/>
      <c r="Y6" s="128"/>
      <c r="AB6" s="128"/>
      <c r="AC6" s="128"/>
      <c r="AF6" s="128"/>
      <c r="AG6" s="128"/>
      <c r="AJ6" s="128"/>
      <c r="AK6" s="128"/>
      <c r="AN6" s="128"/>
      <c r="AO6" s="128"/>
      <c r="AR6" s="128"/>
      <c r="AS6" s="128"/>
      <c r="AV6" s="128"/>
      <c r="AW6" s="128"/>
      <c r="AZ6" s="128"/>
      <c r="BA6" s="128"/>
      <c r="BC6" s="127"/>
      <c r="BD6" s="127"/>
      <c r="BE6" s="127"/>
    </row>
    <row r="7" spans="1:57" ht="13.5">
      <c r="A7" s="130" t="s">
        <v>1</v>
      </c>
      <c r="B7" s="130"/>
      <c r="C7" s="131">
        <f aca="true" t="shared" si="0" ref="C7:D38">G7+K7+O7+S7+W7+AA7+AE7+AI7+AM7+AQ7+AU7+AY7</f>
        <v>2565321</v>
      </c>
      <c r="D7" s="132">
        <f t="shared" si="0"/>
        <v>3847982</v>
      </c>
      <c r="E7" s="133">
        <f>SUM(C7:D7)</f>
        <v>6413303</v>
      </c>
      <c r="F7" s="134"/>
      <c r="G7" s="131">
        <v>197952</v>
      </c>
      <c r="H7" s="132">
        <v>296928</v>
      </c>
      <c r="I7" s="133">
        <f>SUM(G7:H7)</f>
        <v>494880</v>
      </c>
      <c r="J7" s="135"/>
      <c r="K7" s="131">
        <v>173774</v>
      </c>
      <c r="L7" s="132">
        <v>260661</v>
      </c>
      <c r="M7" s="133">
        <f>SUM(K7:L7)</f>
        <v>434435</v>
      </c>
      <c r="N7" s="136"/>
      <c r="O7" s="131">
        <v>161855</v>
      </c>
      <c r="P7" s="132">
        <v>242782</v>
      </c>
      <c r="Q7" s="133">
        <f>SUM(O7:P7)</f>
        <v>404637</v>
      </c>
      <c r="R7" s="136"/>
      <c r="S7" s="131">
        <v>203098</v>
      </c>
      <c r="T7" s="132">
        <v>304648</v>
      </c>
      <c r="U7" s="133">
        <f>SUM(S7:T7)</f>
        <v>507746</v>
      </c>
      <c r="V7" s="136"/>
      <c r="W7" s="131">
        <v>0</v>
      </c>
      <c r="X7" s="132">
        <v>0</v>
      </c>
      <c r="Y7" s="133">
        <f>SUM(W7:X7)</f>
        <v>0</v>
      </c>
      <c r="Z7" s="136"/>
      <c r="AA7" s="131">
        <v>447955</v>
      </c>
      <c r="AB7" s="132">
        <v>671933</v>
      </c>
      <c r="AC7" s="133">
        <f>SUM(AA7:AB7)</f>
        <v>1119888</v>
      </c>
      <c r="AD7" s="136"/>
      <c r="AE7" s="131">
        <v>190204</v>
      </c>
      <c r="AF7" s="132">
        <v>285306</v>
      </c>
      <c r="AG7" s="133">
        <f>SUM(AE7:AF7)</f>
        <v>475510</v>
      </c>
      <c r="AH7" s="136"/>
      <c r="AI7" s="131">
        <v>292584</v>
      </c>
      <c r="AJ7" s="132">
        <v>438876</v>
      </c>
      <c r="AK7" s="133">
        <f>SUM(AI7:AJ7)</f>
        <v>731460</v>
      </c>
      <c r="AL7" s="137"/>
      <c r="AM7" s="131">
        <v>259280</v>
      </c>
      <c r="AN7" s="132">
        <v>388920</v>
      </c>
      <c r="AO7" s="133">
        <f>SUM(AM7:AN7)</f>
        <v>648200</v>
      </c>
      <c r="AP7" s="136"/>
      <c r="AQ7" s="131">
        <v>224171</v>
      </c>
      <c r="AR7" s="132">
        <v>336257</v>
      </c>
      <c r="AS7" s="133">
        <f>SUM(AQ7:AR7)</f>
        <v>560428</v>
      </c>
      <c r="AT7" s="135"/>
      <c r="AU7" s="131">
        <v>241082</v>
      </c>
      <c r="AV7" s="132">
        <v>361623</v>
      </c>
      <c r="AW7" s="133">
        <f>SUM(AU7:AV7)</f>
        <v>602705</v>
      </c>
      <c r="AX7" s="136"/>
      <c r="AY7" s="131">
        <v>173366</v>
      </c>
      <c r="AZ7" s="132">
        <v>260048</v>
      </c>
      <c r="BA7" s="133">
        <f>SUM(AY7:AZ7)</f>
        <v>433414</v>
      </c>
      <c r="BB7" s="138"/>
      <c r="BC7" s="127"/>
      <c r="BD7" s="127"/>
      <c r="BE7" s="127"/>
    </row>
    <row r="8" spans="1:57" ht="13.5">
      <c r="A8" s="130" t="s">
        <v>2</v>
      </c>
      <c r="B8" s="130"/>
      <c r="C8" s="103">
        <f t="shared" si="0"/>
        <v>0</v>
      </c>
      <c r="D8" s="102">
        <f t="shared" si="0"/>
        <v>0</v>
      </c>
      <c r="E8" s="104">
        <f aca="true" t="shared" si="1" ref="E8:E64">SUM(C8:D8)</f>
        <v>0</v>
      </c>
      <c r="F8" s="134"/>
      <c r="G8" s="103">
        <v>0</v>
      </c>
      <c r="H8" s="102">
        <v>0</v>
      </c>
      <c r="I8" s="104">
        <f aca="true" t="shared" si="2" ref="I8:I64">SUM(G8:H8)</f>
        <v>0</v>
      </c>
      <c r="J8" s="135"/>
      <c r="K8" s="103">
        <v>0</v>
      </c>
      <c r="L8" s="102">
        <v>0</v>
      </c>
      <c r="M8" s="104">
        <f aca="true" t="shared" si="3" ref="M8:M64">SUM(K8:L8)</f>
        <v>0</v>
      </c>
      <c r="N8" s="136"/>
      <c r="O8" s="103">
        <v>0</v>
      </c>
      <c r="P8" s="102">
        <v>0</v>
      </c>
      <c r="Q8" s="104">
        <f aca="true" t="shared" si="4" ref="Q8:Q64">SUM(O8:P8)</f>
        <v>0</v>
      </c>
      <c r="R8" s="136"/>
      <c r="S8" s="103">
        <v>0</v>
      </c>
      <c r="T8" s="102">
        <v>0</v>
      </c>
      <c r="U8" s="104">
        <f aca="true" t="shared" si="5" ref="U8:U64">SUM(S8:T8)</f>
        <v>0</v>
      </c>
      <c r="V8" s="136"/>
      <c r="W8" s="103">
        <v>0</v>
      </c>
      <c r="X8" s="102">
        <v>0</v>
      </c>
      <c r="Y8" s="104">
        <f aca="true" t="shared" si="6" ref="Y8:Y64">SUM(W8:X8)</f>
        <v>0</v>
      </c>
      <c r="Z8" s="136"/>
      <c r="AA8" s="103">
        <v>0</v>
      </c>
      <c r="AB8" s="102">
        <v>0</v>
      </c>
      <c r="AC8" s="104">
        <f aca="true" t="shared" si="7" ref="AC8:AC64">SUM(AA8:AB8)</f>
        <v>0</v>
      </c>
      <c r="AD8" s="136"/>
      <c r="AE8" s="103">
        <v>0</v>
      </c>
      <c r="AF8" s="102">
        <v>0</v>
      </c>
      <c r="AG8" s="104">
        <f aca="true" t="shared" si="8" ref="AG8:AG64">SUM(AE8:AF8)</f>
        <v>0</v>
      </c>
      <c r="AH8" s="136"/>
      <c r="AI8" s="103">
        <v>0</v>
      </c>
      <c r="AJ8" s="102">
        <v>0</v>
      </c>
      <c r="AK8" s="104">
        <f aca="true" t="shared" si="9" ref="AK8:AK64">SUM(AI8:AJ8)</f>
        <v>0</v>
      </c>
      <c r="AL8" s="137"/>
      <c r="AM8" s="103">
        <v>0</v>
      </c>
      <c r="AN8" s="102">
        <v>0</v>
      </c>
      <c r="AO8" s="104">
        <f aca="true" t="shared" si="10" ref="AO8:AO64">SUM(AM8:AN8)</f>
        <v>0</v>
      </c>
      <c r="AP8" s="136"/>
      <c r="AQ8" s="103">
        <v>0</v>
      </c>
      <c r="AR8" s="102">
        <v>0</v>
      </c>
      <c r="AS8" s="104">
        <f aca="true" t="shared" si="11" ref="AS8:AS64">SUM(AQ8:AR8)</f>
        <v>0</v>
      </c>
      <c r="AT8" s="135"/>
      <c r="AU8" s="103">
        <v>0</v>
      </c>
      <c r="AV8" s="102">
        <v>0</v>
      </c>
      <c r="AW8" s="104">
        <f aca="true" t="shared" si="12" ref="AW8:AW64">SUM(AU8:AV8)</f>
        <v>0</v>
      </c>
      <c r="AX8" s="136"/>
      <c r="AY8" s="103">
        <v>0</v>
      </c>
      <c r="AZ8" s="102">
        <v>0</v>
      </c>
      <c r="BA8" s="104">
        <f aca="true" t="shared" si="13" ref="BA8:BA64">SUM(AY8:AZ8)</f>
        <v>0</v>
      </c>
      <c r="BB8" s="138"/>
      <c r="BC8" s="127"/>
      <c r="BD8" s="127"/>
      <c r="BE8" s="127"/>
    </row>
    <row r="9" spans="1:57" ht="13.5">
      <c r="A9" s="130" t="s">
        <v>3</v>
      </c>
      <c r="B9" s="130"/>
      <c r="C9" s="103">
        <f t="shared" si="0"/>
        <v>104396</v>
      </c>
      <c r="D9" s="102">
        <f t="shared" si="0"/>
        <v>156600</v>
      </c>
      <c r="E9" s="104">
        <f t="shared" si="1"/>
        <v>260996</v>
      </c>
      <c r="F9" s="134"/>
      <c r="G9" s="103">
        <v>6589</v>
      </c>
      <c r="H9" s="102">
        <v>9883</v>
      </c>
      <c r="I9" s="104">
        <f t="shared" si="2"/>
        <v>16472</v>
      </c>
      <c r="J9" s="135"/>
      <c r="K9" s="103">
        <v>4448</v>
      </c>
      <c r="L9" s="102">
        <v>6671</v>
      </c>
      <c r="M9" s="104">
        <f t="shared" si="3"/>
        <v>11119</v>
      </c>
      <c r="N9" s="136"/>
      <c r="O9" s="103">
        <v>7928</v>
      </c>
      <c r="P9" s="102">
        <v>11891</v>
      </c>
      <c r="Q9" s="104">
        <f t="shared" si="4"/>
        <v>19819</v>
      </c>
      <c r="R9" s="136"/>
      <c r="S9" s="103">
        <v>9266</v>
      </c>
      <c r="T9" s="102">
        <v>13900</v>
      </c>
      <c r="U9" s="104">
        <f t="shared" si="5"/>
        <v>23166</v>
      </c>
      <c r="V9" s="136"/>
      <c r="W9" s="103">
        <v>9266</v>
      </c>
      <c r="X9" s="102">
        <v>13900</v>
      </c>
      <c r="Y9" s="104">
        <f t="shared" si="6"/>
        <v>23166</v>
      </c>
      <c r="Z9" s="136"/>
      <c r="AA9" s="103">
        <v>9266</v>
      </c>
      <c r="AB9" s="102">
        <v>13900</v>
      </c>
      <c r="AC9" s="104">
        <f t="shared" si="7"/>
        <v>23166</v>
      </c>
      <c r="AD9" s="136"/>
      <c r="AE9" s="103">
        <v>11303</v>
      </c>
      <c r="AF9" s="102">
        <v>16955</v>
      </c>
      <c r="AG9" s="104">
        <f t="shared" si="8"/>
        <v>28258</v>
      </c>
      <c r="AH9" s="136"/>
      <c r="AI9" s="103">
        <v>9266</v>
      </c>
      <c r="AJ9" s="102">
        <v>13900</v>
      </c>
      <c r="AK9" s="104">
        <f t="shared" si="9"/>
        <v>23166</v>
      </c>
      <c r="AL9" s="137"/>
      <c r="AM9" s="103">
        <v>9266</v>
      </c>
      <c r="AN9" s="102">
        <v>13900</v>
      </c>
      <c r="AO9" s="104">
        <f t="shared" si="10"/>
        <v>23166</v>
      </c>
      <c r="AP9" s="136"/>
      <c r="AQ9" s="103">
        <v>9266</v>
      </c>
      <c r="AR9" s="102">
        <v>13900</v>
      </c>
      <c r="AS9" s="104">
        <f t="shared" si="11"/>
        <v>23166</v>
      </c>
      <c r="AT9" s="135"/>
      <c r="AU9" s="103">
        <v>9266</v>
      </c>
      <c r="AV9" s="102">
        <v>13900</v>
      </c>
      <c r="AW9" s="104">
        <f t="shared" si="12"/>
        <v>23166</v>
      </c>
      <c r="AX9" s="136"/>
      <c r="AY9" s="103">
        <v>9266</v>
      </c>
      <c r="AZ9" s="102">
        <v>13900</v>
      </c>
      <c r="BA9" s="104">
        <f t="shared" si="13"/>
        <v>23166</v>
      </c>
      <c r="BB9" s="138"/>
      <c r="BC9" s="127"/>
      <c r="BD9" s="127"/>
      <c r="BE9" s="127"/>
    </row>
    <row r="10" spans="1:57" ht="13.5">
      <c r="A10" s="130" t="s">
        <v>4</v>
      </c>
      <c r="B10" s="130"/>
      <c r="C10" s="103">
        <f t="shared" si="0"/>
        <v>226426</v>
      </c>
      <c r="D10" s="102">
        <f t="shared" si="0"/>
        <v>339639</v>
      </c>
      <c r="E10" s="104">
        <f t="shared" si="1"/>
        <v>566065</v>
      </c>
      <c r="F10" s="134"/>
      <c r="G10" s="103">
        <v>20912</v>
      </c>
      <c r="H10" s="102">
        <v>31368</v>
      </c>
      <c r="I10" s="104">
        <f t="shared" si="2"/>
        <v>52280</v>
      </c>
      <c r="J10" s="135"/>
      <c r="K10" s="103">
        <v>18170</v>
      </c>
      <c r="L10" s="102">
        <v>27254</v>
      </c>
      <c r="M10" s="104">
        <f t="shared" si="3"/>
        <v>45424</v>
      </c>
      <c r="N10" s="136"/>
      <c r="O10" s="103">
        <v>26810</v>
      </c>
      <c r="P10" s="102">
        <v>40216</v>
      </c>
      <c r="Q10" s="104">
        <f t="shared" si="4"/>
        <v>67026</v>
      </c>
      <c r="R10" s="136"/>
      <c r="S10" s="103">
        <v>18719</v>
      </c>
      <c r="T10" s="102">
        <v>28079</v>
      </c>
      <c r="U10" s="104">
        <f t="shared" si="5"/>
        <v>46798</v>
      </c>
      <c r="V10" s="136"/>
      <c r="W10" s="103">
        <v>17399</v>
      </c>
      <c r="X10" s="102">
        <v>26099</v>
      </c>
      <c r="Y10" s="104">
        <f t="shared" si="6"/>
        <v>43498</v>
      </c>
      <c r="Z10" s="136"/>
      <c r="AA10" s="103">
        <v>21610</v>
      </c>
      <c r="AB10" s="102">
        <v>32414</v>
      </c>
      <c r="AC10" s="104">
        <f t="shared" si="7"/>
        <v>54024</v>
      </c>
      <c r="AD10" s="136"/>
      <c r="AE10" s="103">
        <v>15642</v>
      </c>
      <c r="AF10" s="102">
        <v>23464</v>
      </c>
      <c r="AG10" s="104">
        <f t="shared" si="8"/>
        <v>39106</v>
      </c>
      <c r="AH10" s="136"/>
      <c r="AI10" s="103">
        <v>15376</v>
      </c>
      <c r="AJ10" s="102">
        <v>23064</v>
      </c>
      <c r="AK10" s="104">
        <f t="shared" si="9"/>
        <v>38440</v>
      </c>
      <c r="AL10" s="137"/>
      <c r="AM10" s="103">
        <v>17862</v>
      </c>
      <c r="AN10" s="102">
        <v>26793</v>
      </c>
      <c r="AO10" s="104">
        <f t="shared" si="10"/>
        <v>44655</v>
      </c>
      <c r="AP10" s="136"/>
      <c r="AQ10" s="103">
        <v>15901</v>
      </c>
      <c r="AR10" s="102">
        <v>23852</v>
      </c>
      <c r="AS10" s="104">
        <f t="shared" si="11"/>
        <v>39753</v>
      </c>
      <c r="AT10" s="135"/>
      <c r="AU10" s="103">
        <v>16305</v>
      </c>
      <c r="AV10" s="102">
        <v>24457</v>
      </c>
      <c r="AW10" s="104">
        <f t="shared" si="12"/>
        <v>40762</v>
      </c>
      <c r="AX10" s="136"/>
      <c r="AY10" s="103">
        <v>21720</v>
      </c>
      <c r="AZ10" s="102">
        <v>32579</v>
      </c>
      <c r="BA10" s="104">
        <f t="shared" si="13"/>
        <v>54299</v>
      </c>
      <c r="BB10" s="138"/>
      <c r="BC10" s="127"/>
      <c r="BD10" s="127"/>
      <c r="BE10" s="127"/>
    </row>
    <row r="11" spans="1:57" ht="13.5">
      <c r="A11" s="130" t="s">
        <v>5</v>
      </c>
      <c r="B11" s="130"/>
      <c r="C11" s="103">
        <f t="shared" si="0"/>
        <v>0</v>
      </c>
      <c r="D11" s="102">
        <f t="shared" si="0"/>
        <v>0</v>
      </c>
      <c r="E11" s="104">
        <f t="shared" si="1"/>
        <v>0</v>
      </c>
      <c r="F11" s="134"/>
      <c r="G11" s="103">
        <v>0</v>
      </c>
      <c r="H11" s="102">
        <v>0</v>
      </c>
      <c r="I11" s="104">
        <f t="shared" si="2"/>
        <v>0</v>
      </c>
      <c r="J11" s="135"/>
      <c r="K11" s="103">
        <v>0</v>
      </c>
      <c r="L11" s="102">
        <v>0</v>
      </c>
      <c r="M11" s="104">
        <f t="shared" si="3"/>
        <v>0</v>
      </c>
      <c r="N11" s="136"/>
      <c r="O11" s="103">
        <v>0</v>
      </c>
      <c r="P11" s="102">
        <v>0</v>
      </c>
      <c r="Q11" s="104">
        <f t="shared" si="4"/>
        <v>0</v>
      </c>
      <c r="R11" s="136"/>
      <c r="S11" s="103">
        <v>0</v>
      </c>
      <c r="T11" s="102">
        <v>0</v>
      </c>
      <c r="U11" s="104">
        <f t="shared" si="5"/>
        <v>0</v>
      </c>
      <c r="V11" s="136"/>
      <c r="W11" s="103">
        <v>0</v>
      </c>
      <c r="X11" s="102">
        <v>0</v>
      </c>
      <c r="Y11" s="104">
        <f t="shared" si="6"/>
        <v>0</v>
      </c>
      <c r="Z11" s="136"/>
      <c r="AA11" s="103">
        <v>0</v>
      </c>
      <c r="AB11" s="102">
        <v>0</v>
      </c>
      <c r="AC11" s="104">
        <f t="shared" si="7"/>
        <v>0</v>
      </c>
      <c r="AD11" s="136"/>
      <c r="AE11" s="103">
        <v>0</v>
      </c>
      <c r="AF11" s="102">
        <v>0</v>
      </c>
      <c r="AG11" s="104">
        <f t="shared" si="8"/>
        <v>0</v>
      </c>
      <c r="AH11" s="136"/>
      <c r="AI11" s="103">
        <v>0</v>
      </c>
      <c r="AJ11" s="102">
        <v>0</v>
      </c>
      <c r="AK11" s="104">
        <f t="shared" si="9"/>
        <v>0</v>
      </c>
      <c r="AL11" s="137"/>
      <c r="AM11" s="103">
        <v>0</v>
      </c>
      <c r="AN11" s="102">
        <v>0</v>
      </c>
      <c r="AO11" s="104">
        <f t="shared" si="10"/>
        <v>0</v>
      </c>
      <c r="AP11" s="136"/>
      <c r="AQ11" s="103">
        <v>0</v>
      </c>
      <c r="AR11" s="102">
        <v>0</v>
      </c>
      <c r="AS11" s="104">
        <f t="shared" si="11"/>
        <v>0</v>
      </c>
      <c r="AT11" s="135"/>
      <c r="AU11" s="103">
        <v>0</v>
      </c>
      <c r="AV11" s="102">
        <v>0</v>
      </c>
      <c r="AW11" s="104">
        <f t="shared" si="12"/>
        <v>0</v>
      </c>
      <c r="AX11" s="136"/>
      <c r="AY11" s="103">
        <v>0</v>
      </c>
      <c r="AZ11" s="102">
        <v>0</v>
      </c>
      <c r="BA11" s="104">
        <f t="shared" si="13"/>
        <v>0</v>
      </c>
      <c r="BB11" s="138"/>
      <c r="BC11" s="127"/>
      <c r="BD11" s="127"/>
      <c r="BE11" s="127"/>
    </row>
    <row r="12" spans="1:57" ht="13.5">
      <c r="A12" s="130" t="s">
        <v>6</v>
      </c>
      <c r="B12" s="130"/>
      <c r="C12" s="103">
        <f t="shared" si="0"/>
        <v>45524</v>
      </c>
      <c r="D12" s="102">
        <f t="shared" si="0"/>
        <v>68278</v>
      </c>
      <c r="E12" s="104">
        <f t="shared" si="1"/>
        <v>113802</v>
      </c>
      <c r="F12" s="134"/>
      <c r="G12" s="103">
        <v>0</v>
      </c>
      <c r="H12" s="102">
        <v>0</v>
      </c>
      <c r="I12" s="104">
        <f t="shared" si="2"/>
        <v>0</v>
      </c>
      <c r="J12" s="135"/>
      <c r="K12" s="103">
        <v>0</v>
      </c>
      <c r="L12" s="102">
        <v>0</v>
      </c>
      <c r="M12" s="104">
        <f t="shared" si="3"/>
        <v>0</v>
      </c>
      <c r="N12" s="136"/>
      <c r="O12" s="103">
        <v>7514</v>
      </c>
      <c r="P12" s="102">
        <v>11272</v>
      </c>
      <c r="Q12" s="104">
        <f t="shared" si="4"/>
        <v>18786</v>
      </c>
      <c r="R12" s="136"/>
      <c r="S12" s="103">
        <v>2678</v>
      </c>
      <c r="T12" s="102">
        <v>4016</v>
      </c>
      <c r="U12" s="104">
        <f t="shared" si="5"/>
        <v>6694</v>
      </c>
      <c r="V12" s="136"/>
      <c r="W12" s="103">
        <v>2678</v>
      </c>
      <c r="X12" s="102">
        <v>4016</v>
      </c>
      <c r="Y12" s="104">
        <f t="shared" si="6"/>
        <v>6694</v>
      </c>
      <c r="Z12" s="136"/>
      <c r="AA12" s="103">
        <v>2678</v>
      </c>
      <c r="AB12" s="102">
        <v>4016</v>
      </c>
      <c r="AC12" s="104">
        <f t="shared" si="7"/>
        <v>6694</v>
      </c>
      <c r="AD12" s="136"/>
      <c r="AE12" s="103">
        <v>2678</v>
      </c>
      <c r="AF12" s="102">
        <v>4016</v>
      </c>
      <c r="AG12" s="104">
        <f t="shared" si="8"/>
        <v>6694</v>
      </c>
      <c r="AH12" s="136"/>
      <c r="AI12" s="103">
        <v>9998</v>
      </c>
      <c r="AJ12" s="102">
        <v>14996</v>
      </c>
      <c r="AK12" s="104">
        <f t="shared" si="9"/>
        <v>24994</v>
      </c>
      <c r="AL12" s="137"/>
      <c r="AM12" s="103">
        <v>4874</v>
      </c>
      <c r="AN12" s="102">
        <v>7310</v>
      </c>
      <c r="AO12" s="104">
        <f t="shared" si="10"/>
        <v>12184</v>
      </c>
      <c r="AP12" s="136"/>
      <c r="AQ12" s="103">
        <v>4874</v>
      </c>
      <c r="AR12" s="102">
        <v>7310</v>
      </c>
      <c r="AS12" s="104">
        <f t="shared" si="11"/>
        <v>12184</v>
      </c>
      <c r="AT12" s="135"/>
      <c r="AU12" s="103">
        <v>4874</v>
      </c>
      <c r="AV12" s="102">
        <v>7310</v>
      </c>
      <c r="AW12" s="104">
        <f t="shared" si="12"/>
        <v>12184</v>
      </c>
      <c r="AX12" s="136"/>
      <c r="AY12" s="103">
        <v>2678</v>
      </c>
      <c r="AZ12" s="102">
        <v>4016</v>
      </c>
      <c r="BA12" s="104">
        <f t="shared" si="13"/>
        <v>6694</v>
      </c>
      <c r="BB12" s="138"/>
      <c r="BC12" s="127"/>
      <c r="BD12" s="127"/>
      <c r="BE12" s="127"/>
    </row>
    <row r="13" spans="1:57" ht="13.5">
      <c r="A13" s="130" t="s">
        <v>7</v>
      </c>
      <c r="B13" s="130"/>
      <c r="C13" s="103">
        <f t="shared" si="0"/>
        <v>1258369</v>
      </c>
      <c r="D13" s="102">
        <f t="shared" si="0"/>
        <v>1887552</v>
      </c>
      <c r="E13" s="104">
        <f t="shared" si="1"/>
        <v>3145921</v>
      </c>
      <c r="F13" s="134"/>
      <c r="G13" s="103">
        <v>104545</v>
      </c>
      <c r="H13" s="102">
        <v>156818</v>
      </c>
      <c r="I13" s="104">
        <f t="shared" si="2"/>
        <v>261363</v>
      </c>
      <c r="J13" s="135"/>
      <c r="K13" s="103">
        <v>101165</v>
      </c>
      <c r="L13" s="102">
        <v>151747</v>
      </c>
      <c r="M13" s="104">
        <f t="shared" si="3"/>
        <v>252912</v>
      </c>
      <c r="N13" s="136"/>
      <c r="O13" s="103">
        <v>109155</v>
      </c>
      <c r="P13" s="102">
        <v>163732</v>
      </c>
      <c r="Q13" s="104">
        <f t="shared" si="4"/>
        <v>272887</v>
      </c>
      <c r="R13" s="136"/>
      <c r="S13" s="103">
        <v>103328</v>
      </c>
      <c r="T13" s="102">
        <v>154991</v>
      </c>
      <c r="U13" s="104">
        <f t="shared" si="5"/>
        <v>258319</v>
      </c>
      <c r="V13" s="136"/>
      <c r="W13" s="103">
        <v>110923</v>
      </c>
      <c r="X13" s="102">
        <v>166384</v>
      </c>
      <c r="Y13" s="104">
        <f t="shared" si="6"/>
        <v>277307</v>
      </c>
      <c r="Z13" s="136"/>
      <c r="AA13" s="103">
        <v>107362</v>
      </c>
      <c r="AB13" s="102">
        <v>161042</v>
      </c>
      <c r="AC13" s="104">
        <f t="shared" si="7"/>
        <v>268404</v>
      </c>
      <c r="AD13" s="136"/>
      <c r="AE13" s="103">
        <v>96196</v>
      </c>
      <c r="AF13" s="102">
        <v>144295</v>
      </c>
      <c r="AG13" s="104">
        <f t="shared" si="8"/>
        <v>240491</v>
      </c>
      <c r="AH13" s="136"/>
      <c r="AI13" s="103">
        <v>97733</v>
      </c>
      <c r="AJ13" s="102">
        <v>146599</v>
      </c>
      <c r="AK13" s="104">
        <f t="shared" si="9"/>
        <v>244332</v>
      </c>
      <c r="AL13" s="137"/>
      <c r="AM13" s="103">
        <v>102979</v>
      </c>
      <c r="AN13" s="102">
        <v>154469</v>
      </c>
      <c r="AO13" s="104">
        <f t="shared" si="10"/>
        <v>257448</v>
      </c>
      <c r="AP13" s="136"/>
      <c r="AQ13" s="103">
        <v>111662</v>
      </c>
      <c r="AR13" s="102">
        <v>167494</v>
      </c>
      <c r="AS13" s="104">
        <f t="shared" si="11"/>
        <v>279156</v>
      </c>
      <c r="AT13" s="135"/>
      <c r="AU13" s="103">
        <v>110765</v>
      </c>
      <c r="AV13" s="102">
        <v>166148</v>
      </c>
      <c r="AW13" s="104">
        <f t="shared" si="12"/>
        <v>276913</v>
      </c>
      <c r="AX13" s="136"/>
      <c r="AY13" s="103">
        <v>102556</v>
      </c>
      <c r="AZ13" s="102">
        <v>153833</v>
      </c>
      <c r="BA13" s="104">
        <f t="shared" si="13"/>
        <v>256389</v>
      </c>
      <c r="BB13" s="138"/>
      <c r="BC13" s="127"/>
      <c r="BD13" s="127"/>
      <c r="BE13" s="127"/>
    </row>
    <row r="14" spans="1:57" ht="13.5">
      <c r="A14" s="130" t="s">
        <v>8</v>
      </c>
      <c r="B14" s="130"/>
      <c r="C14" s="103">
        <f t="shared" si="0"/>
        <v>0</v>
      </c>
      <c r="D14" s="102">
        <f t="shared" si="0"/>
        <v>0</v>
      </c>
      <c r="E14" s="104">
        <f t="shared" si="1"/>
        <v>0</v>
      </c>
      <c r="F14" s="134"/>
      <c r="G14" s="103">
        <v>0</v>
      </c>
      <c r="H14" s="102">
        <v>0</v>
      </c>
      <c r="I14" s="104">
        <f t="shared" si="2"/>
        <v>0</v>
      </c>
      <c r="J14" s="135"/>
      <c r="K14" s="103">
        <v>0</v>
      </c>
      <c r="L14" s="102">
        <v>0</v>
      </c>
      <c r="M14" s="104">
        <f t="shared" si="3"/>
        <v>0</v>
      </c>
      <c r="N14" s="136"/>
      <c r="O14" s="103">
        <v>0</v>
      </c>
      <c r="P14" s="102">
        <v>0</v>
      </c>
      <c r="Q14" s="104">
        <f t="shared" si="4"/>
        <v>0</v>
      </c>
      <c r="R14" s="136"/>
      <c r="S14" s="103">
        <v>0</v>
      </c>
      <c r="T14" s="102">
        <v>0</v>
      </c>
      <c r="U14" s="104">
        <f t="shared" si="5"/>
        <v>0</v>
      </c>
      <c r="V14" s="136"/>
      <c r="W14" s="103">
        <v>0</v>
      </c>
      <c r="X14" s="102">
        <v>0</v>
      </c>
      <c r="Y14" s="104">
        <f t="shared" si="6"/>
        <v>0</v>
      </c>
      <c r="Z14" s="136"/>
      <c r="AA14" s="103">
        <v>0</v>
      </c>
      <c r="AB14" s="102">
        <v>0</v>
      </c>
      <c r="AC14" s="104">
        <f t="shared" si="7"/>
        <v>0</v>
      </c>
      <c r="AD14" s="136"/>
      <c r="AE14" s="103">
        <v>0</v>
      </c>
      <c r="AF14" s="102">
        <v>0</v>
      </c>
      <c r="AG14" s="104">
        <f t="shared" si="8"/>
        <v>0</v>
      </c>
      <c r="AH14" s="136"/>
      <c r="AI14" s="103">
        <v>0</v>
      </c>
      <c r="AJ14" s="102">
        <v>0</v>
      </c>
      <c r="AK14" s="104">
        <f t="shared" si="9"/>
        <v>0</v>
      </c>
      <c r="AL14" s="137"/>
      <c r="AM14" s="103">
        <v>0</v>
      </c>
      <c r="AN14" s="102">
        <v>0</v>
      </c>
      <c r="AO14" s="104">
        <f t="shared" si="10"/>
        <v>0</v>
      </c>
      <c r="AP14" s="136"/>
      <c r="AQ14" s="103">
        <v>0</v>
      </c>
      <c r="AR14" s="102">
        <v>0</v>
      </c>
      <c r="AS14" s="104">
        <f t="shared" si="11"/>
        <v>0</v>
      </c>
      <c r="AT14" s="135"/>
      <c r="AU14" s="103">
        <v>0</v>
      </c>
      <c r="AV14" s="102">
        <v>0</v>
      </c>
      <c r="AW14" s="104">
        <f t="shared" si="12"/>
        <v>0</v>
      </c>
      <c r="AX14" s="136"/>
      <c r="AY14" s="103">
        <v>0</v>
      </c>
      <c r="AZ14" s="102">
        <v>0</v>
      </c>
      <c r="BA14" s="104">
        <f t="shared" si="13"/>
        <v>0</v>
      </c>
      <c r="BB14" s="138"/>
      <c r="BC14" s="127"/>
      <c r="BD14" s="127"/>
      <c r="BE14" s="127"/>
    </row>
    <row r="15" spans="1:57" ht="13.5">
      <c r="A15" s="130" t="s">
        <v>9</v>
      </c>
      <c r="B15" s="130"/>
      <c r="C15" s="103">
        <f t="shared" si="0"/>
        <v>49442</v>
      </c>
      <c r="D15" s="102">
        <f t="shared" si="0"/>
        <v>74165</v>
      </c>
      <c r="E15" s="104">
        <f t="shared" si="1"/>
        <v>123607</v>
      </c>
      <c r="F15" s="134"/>
      <c r="G15" s="103">
        <v>8319</v>
      </c>
      <c r="H15" s="102">
        <v>12479</v>
      </c>
      <c r="I15" s="104">
        <f t="shared" si="2"/>
        <v>20798</v>
      </c>
      <c r="J15" s="135"/>
      <c r="K15" s="103">
        <v>6134</v>
      </c>
      <c r="L15" s="102">
        <v>9200</v>
      </c>
      <c r="M15" s="104">
        <f t="shared" si="3"/>
        <v>15334</v>
      </c>
      <c r="N15" s="136"/>
      <c r="O15" s="103">
        <v>7998</v>
      </c>
      <c r="P15" s="102">
        <v>11998</v>
      </c>
      <c r="Q15" s="104">
        <f t="shared" si="4"/>
        <v>19996</v>
      </c>
      <c r="R15" s="136"/>
      <c r="S15" s="103">
        <v>1871</v>
      </c>
      <c r="T15" s="102">
        <v>2806</v>
      </c>
      <c r="U15" s="104">
        <f t="shared" si="5"/>
        <v>4677</v>
      </c>
      <c r="V15" s="136"/>
      <c r="W15" s="103">
        <v>4461</v>
      </c>
      <c r="X15" s="102">
        <v>6692</v>
      </c>
      <c r="Y15" s="104">
        <f t="shared" si="6"/>
        <v>11153</v>
      </c>
      <c r="Z15" s="136"/>
      <c r="AA15" s="103">
        <v>-12421</v>
      </c>
      <c r="AB15" s="102">
        <v>-18631</v>
      </c>
      <c r="AC15" s="104">
        <f t="shared" si="7"/>
        <v>-31052</v>
      </c>
      <c r="AD15" s="136"/>
      <c r="AE15" s="103">
        <v>796</v>
      </c>
      <c r="AF15" s="102">
        <v>1193</v>
      </c>
      <c r="AG15" s="104">
        <f t="shared" si="8"/>
        <v>1989</v>
      </c>
      <c r="AH15" s="136"/>
      <c r="AI15" s="103">
        <v>5759</v>
      </c>
      <c r="AJ15" s="102">
        <v>8638</v>
      </c>
      <c r="AK15" s="104">
        <f t="shared" si="9"/>
        <v>14397</v>
      </c>
      <c r="AL15" s="137"/>
      <c r="AM15" s="103">
        <v>2781</v>
      </c>
      <c r="AN15" s="102">
        <v>4172</v>
      </c>
      <c r="AO15" s="104">
        <f t="shared" si="10"/>
        <v>6953</v>
      </c>
      <c r="AP15" s="136"/>
      <c r="AQ15" s="103">
        <v>2114</v>
      </c>
      <c r="AR15" s="102">
        <v>3171</v>
      </c>
      <c r="AS15" s="104">
        <f t="shared" si="11"/>
        <v>5285</v>
      </c>
      <c r="AT15" s="135"/>
      <c r="AU15" s="103">
        <v>7542</v>
      </c>
      <c r="AV15" s="102">
        <v>11314</v>
      </c>
      <c r="AW15" s="104">
        <f t="shared" si="12"/>
        <v>18856</v>
      </c>
      <c r="AX15" s="136"/>
      <c r="AY15" s="103">
        <v>14088</v>
      </c>
      <c r="AZ15" s="102">
        <v>21133</v>
      </c>
      <c r="BA15" s="104">
        <f t="shared" si="13"/>
        <v>35221</v>
      </c>
      <c r="BB15" s="138"/>
      <c r="BC15" s="127"/>
      <c r="BD15" s="127"/>
      <c r="BE15" s="127"/>
    </row>
    <row r="16" spans="1:57" ht="13.5">
      <c r="A16" s="130" t="s">
        <v>10</v>
      </c>
      <c r="B16" s="130"/>
      <c r="C16" s="103">
        <f t="shared" si="0"/>
        <v>448864</v>
      </c>
      <c r="D16" s="102">
        <f t="shared" si="0"/>
        <v>673296</v>
      </c>
      <c r="E16" s="104">
        <f t="shared" si="1"/>
        <v>1122160</v>
      </c>
      <c r="F16" s="134"/>
      <c r="G16" s="103">
        <v>28029</v>
      </c>
      <c r="H16" s="102">
        <v>42043</v>
      </c>
      <c r="I16" s="104">
        <f t="shared" si="2"/>
        <v>70072</v>
      </c>
      <c r="J16" s="135"/>
      <c r="K16" s="103">
        <v>32513</v>
      </c>
      <c r="L16" s="102">
        <v>48770</v>
      </c>
      <c r="M16" s="104">
        <f t="shared" si="3"/>
        <v>81283</v>
      </c>
      <c r="N16" s="136"/>
      <c r="O16" s="103">
        <v>31284</v>
      </c>
      <c r="P16" s="102">
        <v>46925</v>
      </c>
      <c r="Q16" s="104">
        <f t="shared" si="4"/>
        <v>78209</v>
      </c>
      <c r="R16" s="136"/>
      <c r="S16" s="103">
        <v>31613</v>
      </c>
      <c r="T16" s="102">
        <v>47420</v>
      </c>
      <c r="U16" s="104">
        <f t="shared" si="5"/>
        <v>79033</v>
      </c>
      <c r="V16" s="136"/>
      <c r="W16" s="103">
        <v>29762</v>
      </c>
      <c r="X16" s="102">
        <v>44643</v>
      </c>
      <c r="Y16" s="104">
        <f t="shared" si="6"/>
        <v>74405</v>
      </c>
      <c r="Z16" s="136"/>
      <c r="AA16" s="103">
        <v>72421</v>
      </c>
      <c r="AB16" s="102">
        <v>108631</v>
      </c>
      <c r="AC16" s="104">
        <f t="shared" si="7"/>
        <v>181052</v>
      </c>
      <c r="AD16" s="136"/>
      <c r="AE16" s="103">
        <v>31460</v>
      </c>
      <c r="AF16" s="102">
        <v>47189</v>
      </c>
      <c r="AG16" s="104">
        <f t="shared" si="8"/>
        <v>78649</v>
      </c>
      <c r="AH16" s="136"/>
      <c r="AI16" s="103">
        <v>34285</v>
      </c>
      <c r="AJ16" s="102">
        <v>51428</v>
      </c>
      <c r="AK16" s="104">
        <f t="shared" si="9"/>
        <v>85713</v>
      </c>
      <c r="AL16" s="137"/>
      <c r="AM16" s="103">
        <v>35322</v>
      </c>
      <c r="AN16" s="102">
        <v>52983</v>
      </c>
      <c r="AO16" s="104">
        <f t="shared" si="10"/>
        <v>88305</v>
      </c>
      <c r="AP16" s="136"/>
      <c r="AQ16" s="103">
        <v>39540</v>
      </c>
      <c r="AR16" s="102">
        <v>59311</v>
      </c>
      <c r="AS16" s="104">
        <f t="shared" si="11"/>
        <v>98851</v>
      </c>
      <c r="AT16" s="135"/>
      <c r="AU16" s="103">
        <v>39803</v>
      </c>
      <c r="AV16" s="102">
        <v>59704</v>
      </c>
      <c r="AW16" s="104">
        <f t="shared" si="12"/>
        <v>99507</v>
      </c>
      <c r="AX16" s="136"/>
      <c r="AY16" s="103">
        <v>42832</v>
      </c>
      <c r="AZ16" s="102">
        <v>64249</v>
      </c>
      <c r="BA16" s="104">
        <f t="shared" si="13"/>
        <v>107081</v>
      </c>
      <c r="BB16" s="138"/>
      <c r="BC16" s="127"/>
      <c r="BD16" s="127"/>
      <c r="BE16" s="127"/>
    </row>
    <row r="17" spans="1:57" ht="13.5">
      <c r="A17" s="130" t="s">
        <v>11</v>
      </c>
      <c r="B17" s="130"/>
      <c r="C17" s="103">
        <f t="shared" si="0"/>
        <v>16416</v>
      </c>
      <c r="D17" s="102">
        <f t="shared" si="0"/>
        <v>24631</v>
      </c>
      <c r="E17" s="104">
        <f t="shared" si="1"/>
        <v>41047</v>
      </c>
      <c r="F17" s="134"/>
      <c r="G17" s="103">
        <v>0</v>
      </c>
      <c r="H17" s="102">
        <v>0</v>
      </c>
      <c r="I17" s="104">
        <f t="shared" si="2"/>
        <v>0</v>
      </c>
      <c r="J17" s="135"/>
      <c r="K17" s="103">
        <v>0</v>
      </c>
      <c r="L17" s="102">
        <v>0</v>
      </c>
      <c r="M17" s="104">
        <f t="shared" si="3"/>
        <v>0</v>
      </c>
      <c r="N17" s="136"/>
      <c r="O17" s="103">
        <v>0</v>
      </c>
      <c r="P17" s="102">
        <v>0</v>
      </c>
      <c r="Q17" s="104">
        <f t="shared" si="4"/>
        <v>0</v>
      </c>
      <c r="R17" s="136"/>
      <c r="S17" s="103">
        <v>0</v>
      </c>
      <c r="T17" s="102">
        <v>0</v>
      </c>
      <c r="U17" s="104">
        <f t="shared" si="5"/>
        <v>0</v>
      </c>
      <c r="V17" s="136"/>
      <c r="W17" s="103">
        <v>0</v>
      </c>
      <c r="X17" s="102">
        <v>0</v>
      </c>
      <c r="Y17" s="104">
        <f t="shared" si="6"/>
        <v>0</v>
      </c>
      <c r="Z17" s="136"/>
      <c r="AA17" s="103">
        <v>2280</v>
      </c>
      <c r="AB17" s="102">
        <v>3421</v>
      </c>
      <c r="AC17" s="104">
        <f t="shared" si="7"/>
        <v>5701</v>
      </c>
      <c r="AD17" s="136"/>
      <c r="AE17" s="103">
        <v>2356</v>
      </c>
      <c r="AF17" s="102">
        <v>3535</v>
      </c>
      <c r="AG17" s="104">
        <f t="shared" si="8"/>
        <v>5891</v>
      </c>
      <c r="AH17" s="136"/>
      <c r="AI17" s="103">
        <v>2356</v>
      </c>
      <c r="AJ17" s="102">
        <v>3535</v>
      </c>
      <c r="AK17" s="104">
        <f t="shared" si="9"/>
        <v>5891</v>
      </c>
      <c r="AL17" s="137"/>
      <c r="AM17" s="103">
        <v>2356</v>
      </c>
      <c r="AN17" s="102">
        <v>3535</v>
      </c>
      <c r="AO17" s="104">
        <f t="shared" si="10"/>
        <v>5891</v>
      </c>
      <c r="AP17" s="136"/>
      <c r="AQ17" s="103">
        <v>2356</v>
      </c>
      <c r="AR17" s="102">
        <v>3535</v>
      </c>
      <c r="AS17" s="104">
        <f t="shared" si="11"/>
        <v>5891</v>
      </c>
      <c r="AT17" s="135"/>
      <c r="AU17" s="103">
        <v>2356</v>
      </c>
      <c r="AV17" s="102">
        <v>3535</v>
      </c>
      <c r="AW17" s="104">
        <f t="shared" si="12"/>
        <v>5891</v>
      </c>
      <c r="AX17" s="136"/>
      <c r="AY17" s="103">
        <v>2356</v>
      </c>
      <c r="AZ17" s="102">
        <v>3535</v>
      </c>
      <c r="BA17" s="104">
        <f t="shared" si="13"/>
        <v>5891</v>
      </c>
      <c r="BB17" s="138"/>
      <c r="BC17" s="127"/>
      <c r="BD17" s="127"/>
      <c r="BE17" s="127"/>
    </row>
    <row r="18" spans="1:57" ht="13.5">
      <c r="A18" s="130" t="s">
        <v>12</v>
      </c>
      <c r="B18" s="130"/>
      <c r="C18" s="103">
        <f t="shared" si="0"/>
        <v>0</v>
      </c>
      <c r="D18" s="102">
        <f t="shared" si="0"/>
        <v>0</v>
      </c>
      <c r="E18" s="104">
        <f t="shared" si="1"/>
        <v>0</v>
      </c>
      <c r="F18" s="134"/>
      <c r="G18" s="103">
        <v>0</v>
      </c>
      <c r="H18" s="102">
        <v>0</v>
      </c>
      <c r="I18" s="104">
        <f t="shared" si="2"/>
        <v>0</v>
      </c>
      <c r="J18" s="135"/>
      <c r="K18" s="103">
        <v>0</v>
      </c>
      <c r="L18" s="102">
        <v>0</v>
      </c>
      <c r="M18" s="104">
        <f t="shared" si="3"/>
        <v>0</v>
      </c>
      <c r="N18" s="136"/>
      <c r="O18" s="103">
        <v>0</v>
      </c>
      <c r="P18" s="102">
        <v>0</v>
      </c>
      <c r="Q18" s="104">
        <f t="shared" si="4"/>
        <v>0</v>
      </c>
      <c r="R18" s="136"/>
      <c r="S18" s="103">
        <v>0</v>
      </c>
      <c r="T18" s="102">
        <v>0</v>
      </c>
      <c r="U18" s="104">
        <f t="shared" si="5"/>
        <v>0</v>
      </c>
      <c r="V18" s="136"/>
      <c r="W18" s="103">
        <v>0</v>
      </c>
      <c r="X18" s="102">
        <v>0</v>
      </c>
      <c r="Y18" s="104">
        <f t="shared" si="6"/>
        <v>0</v>
      </c>
      <c r="Z18" s="136"/>
      <c r="AA18" s="103">
        <v>0</v>
      </c>
      <c r="AB18" s="102">
        <v>0</v>
      </c>
      <c r="AC18" s="104">
        <f t="shared" si="7"/>
        <v>0</v>
      </c>
      <c r="AD18" s="136"/>
      <c r="AE18" s="103">
        <v>0</v>
      </c>
      <c r="AF18" s="102">
        <v>0</v>
      </c>
      <c r="AG18" s="104">
        <f t="shared" si="8"/>
        <v>0</v>
      </c>
      <c r="AH18" s="136"/>
      <c r="AI18" s="103">
        <v>0</v>
      </c>
      <c r="AJ18" s="102">
        <v>0</v>
      </c>
      <c r="AK18" s="104">
        <f t="shared" si="9"/>
        <v>0</v>
      </c>
      <c r="AL18" s="137"/>
      <c r="AM18" s="103">
        <v>0</v>
      </c>
      <c r="AN18" s="102">
        <v>0</v>
      </c>
      <c r="AO18" s="104">
        <f t="shared" si="10"/>
        <v>0</v>
      </c>
      <c r="AP18" s="136"/>
      <c r="AQ18" s="103">
        <v>0</v>
      </c>
      <c r="AR18" s="102">
        <v>0</v>
      </c>
      <c r="AS18" s="104">
        <f t="shared" si="11"/>
        <v>0</v>
      </c>
      <c r="AT18" s="135"/>
      <c r="AU18" s="103">
        <v>0</v>
      </c>
      <c r="AV18" s="102">
        <v>0</v>
      </c>
      <c r="AW18" s="104">
        <f t="shared" si="12"/>
        <v>0</v>
      </c>
      <c r="AX18" s="136"/>
      <c r="AY18" s="103">
        <v>0</v>
      </c>
      <c r="AZ18" s="102">
        <v>0</v>
      </c>
      <c r="BA18" s="104">
        <f t="shared" si="13"/>
        <v>0</v>
      </c>
      <c r="BB18" s="138"/>
      <c r="BC18" s="127"/>
      <c r="BD18" s="127"/>
      <c r="BE18" s="127"/>
    </row>
    <row r="19" spans="1:57" ht="13.5">
      <c r="A19" s="130" t="s">
        <v>13</v>
      </c>
      <c r="B19" s="130"/>
      <c r="C19" s="103">
        <f t="shared" si="0"/>
        <v>0</v>
      </c>
      <c r="D19" s="102">
        <f t="shared" si="0"/>
        <v>0</v>
      </c>
      <c r="E19" s="104">
        <f t="shared" si="1"/>
        <v>0</v>
      </c>
      <c r="F19" s="134"/>
      <c r="G19" s="103">
        <v>0</v>
      </c>
      <c r="H19" s="102">
        <v>0</v>
      </c>
      <c r="I19" s="104">
        <f t="shared" si="2"/>
        <v>0</v>
      </c>
      <c r="J19" s="135"/>
      <c r="K19" s="103">
        <v>0</v>
      </c>
      <c r="L19" s="102">
        <v>0</v>
      </c>
      <c r="M19" s="104">
        <f t="shared" si="3"/>
        <v>0</v>
      </c>
      <c r="N19" s="136"/>
      <c r="O19" s="103">
        <v>0</v>
      </c>
      <c r="P19" s="102">
        <v>0</v>
      </c>
      <c r="Q19" s="104">
        <f t="shared" si="4"/>
        <v>0</v>
      </c>
      <c r="R19" s="136"/>
      <c r="S19" s="103">
        <v>0</v>
      </c>
      <c r="T19" s="102">
        <v>0</v>
      </c>
      <c r="U19" s="104">
        <f t="shared" si="5"/>
        <v>0</v>
      </c>
      <c r="V19" s="136"/>
      <c r="W19" s="103">
        <v>0</v>
      </c>
      <c r="X19" s="102">
        <v>0</v>
      </c>
      <c r="Y19" s="104">
        <f t="shared" si="6"/>
        <v>0</v>
      </c>
      <c r="Z19" s="136"/>
      <c r="AA19" s="103">
        <v>0</v>
      </c>
      <c r="AB19" s="102">
        <v>0</v>
      </c>
      <c r="AC19" s="104">
        <f t="shared" si="7"/>
        <v>0</v>
      </c>
      <c r="AD19" s="136"/>
      <c r="AE19" s="103">
        <v>0</v>
      </c>
      <c r="AF19" s="102">
        <v>0</v>
      </c>
      <c r="AG19" s="104">
        <f t="shared" si="8"/>
        <v>0</v>
      </c>
      <c r="AH19" s="136"/>
      <c r="AI19" s="103">
        <v>0</v>
      </c>
      <c r="AJ19" s="102">
        <v>0</v>
      </c>
      <c r="AK19" s="104">
        <f t="shared" si="9"/>
        <v>0</v>
      </c>
      <c r="AL19" s="137"/>
      <c r="AM19" s="103">
        <v>0</v>
      </c>
      <c r="AN19" s="102">
        <v>0</v>
      </c>
      <c r="AO19" s="104">
        <f t="shared" si="10"/>
        <v>0</v>
      </c>
      <c r="AP19" s="136"/>
      <c r="AQ19" s="103">
        <v>0</v>
      </c>
      <c r="AR19" s="102">
        <v>0</v>
      </c>
      <c r="AS19" s="104">
        <f t="shared" si="11"/>
        <v>0</v>
      </c>
      <c r="AT19" s="135"/>
      <c r="AU19" s="103">
        <v>0</v>
      </c>
      <c r="AV19" s="102">
        <v>0</v>
      </c>
      <c r="AW19" s="104">
        <f t="shared" si="12"/>
        <v>0</v>
      </c>
      <c r="AX19" s="136"/>
      <c r="AY19" s="103">
        <v>0</v>
      </c>
      <c r="AZ19" s="102">
        <v>0</v>
      </c>
      <c r="BA19" s="104">
        <f t="shared" si="13"/>
        <v>0</v>
      </c>
      <c r="BB19" s="138"/>
      <c r="BC19" s="127"/>
      <c r="BD19" s="127"/>
      <c r="BE19" s="127"/>
    </row>
    <row r="20" spans="1:57" ht="13.5">
      <c r="A20" s="130" t="s">
        <v>14</v>
      </c>
      <c r="B20" s="130"/>
      <c r="C20" s="103">
        <f t="shared" si="0"/>
        <v>0</v>
      </c>
      <c r="D20" s="102">
        <f t="shared" si="0"/>
        <v>0</v>
      </c>
      <c r="E20" s="104">
        <f t="shared" si="1"/>
        <v>0</v>
      </c>
      <c r="F20" s="134"/>
      <c r="G20" s="103">
        <v>0</v>
      </c>
      <c r="H20" s="102">
        <v>0</v>
      </c>
      <c r="I20" s="104">
        <f t="shared" si="2"/>
        <v>0</v>
      </c>
      <c r="J20" s="135"/>
      <c r="K20" s="103">
        <v>0</v>
      </c>
      <c r="L20" s="102">
        <v>0</v>
      </c>
      <c r="M20" s="104">
        <f t="shared" si="3"/>
        <v>0</v>
      </c>
      <c r="N20" s="136"/>
      <c r="O20" s="103">
        <v>0</v>
      </c>
      <c r="P20" s="102">
        <v>0</v>
      </c>
      <c r="Q20" s="104">
        <f t="shared" si="4"/>
        <v>0</v>
      </c>
      <c r="R20" s="136"/>
      <c r="S20" s="103">
        <v>0</v>
      </c>
      <c r="T20" s="102">
        <v>0</v>
      </c>
      <c r="U20" s="104">
        <f t="shared" si="5"/>
        <v>0</v>
      </c>
      <c r="V20" s="136"/>
      <c r="W20" s="103">
        <v>0</v>
      </c>
      <c r="X20" s="102">
        <v>0</v>
      </c>
      <c r="Y20" s="104">
        <f t="shared" si="6"/>
        <v>0</v>
      </c>
      <c r="Z20" s="136"/>
      <c r="AA20" s="103">
        <v>0</v>
      </c>
      <c r="AB20" s="102">
        <v>0</v>
      </c>
      <c r="AC20" s="104">
        <f t="shared" si="7"/>
        <v>0</v>
      </c>
      <c r="AD20" s="136"/>
      <c r="AE20" s="103">
        <v>0</v>
      </c>
      <c r="AF20" s="102">
        <v>0</v>
      </c>
      <c r="AG20" s="104">
        <f t="shared" si="8"/>
        <v>0</v>
      </c>
      <c r="AH20" s="136"/>
      <c r="AI20" s="103">
        <v>0</v>
      </c>
      <c r="AJ20" s="102">
        <v>0</v>
      </c>
      <c r="AK20" s="104">
        <f t="shared" si="9"/>
        <v>0</v>
      </c>
      <c r="AL20" s="137"/>
      <c r="AM20" s="103">
        <v>0</v>
      </c>
      <c r="AN20" s="102">
        <v>0</v>
      </c>
      <c r="AO20" s="104">
        <f t="shared" si="10"/>
        <v>0</v>
      </c>
      <c r="AP20" s="136"/>
      <c r="AQ20" s="103">
        <v>0</v>
      </c>
      <c r="AR20" s="102">
        <v>0</v>
      </c>
      <c r="AS20" s="104">
        <f t="shared" si="11"/>
        <v>0</v>
      </c>
      <c r="AT20" s="135"/>
      <c r="AU20" s="103">
        <v>0</v>
      </c>
      <c r="AV20" s="102">
        <v>0</v>
      </c>
      <c r="AW20" s="104">
        <f t="shared" si="12"/>
        <v>0</v>
      </c>
      <c r="AX20" s="136"/>
      <c r="AY20" s="103">
        <v>0</v>
      </c>
      <c r="AZ20" s="102">
        <v>0</v>
      </c>
      <c r="BA20" s="104">
        <f t="shared" si="13"/>
        <v>0</v>
      </c>
      <c r="BB20" s="138"/>
      <c r="BC20" s="127"/>
      <c r="BD20" s="127"/>
      <c r="BE20" s="127"/>
    </row>
    <row r="21" spans="1:57" ht="13.5">
      <c r="A21" s="130" t="s">
        <v>15</v>
      </c>
      <c r="B21" s="130"/>
      <c r="C21" s="103">
        <f t="shared" si="0"/>
        <v>423932</v>
      </c>
      <c r="D21" s="102">
        <f t="shared" si="0"/>
        <v>635897</v>
      </c>
      <c r="E21" s="104">
        <f t="shared" si="1"/>
        <v>1059829</v>
      </c>
      <c r="F21" s="134"/>
      <c r="G21" s="103">
        <v>16066</v>
      </c>
      <c r="H21" s="102">
        <v>24099</v>
      </c>
      <c r="I21" s="104">
        <f t="shared" si="2"/>
        <v>40165</v>
      </c>
      <c r="J21" s="135"/>
      <c r="K21" s="103">
        <v>62621</v>
      </c>
      <c r="L21" s="102">
        <v>93931</v>
      </c>
      <c r="M21" s="104">
        <f t="shared" si="3"/>
        <v>156552</v>
      </c>
      <c r="N21" s="136"/>
      <c r="O21" s="103">
        <v>17946</v>
      </c>
      <c r="P21" s="102">
        <v>26919</v>
      </c>
      <c r="Q21" s="104">
        <f t="shared" si="4"/>
        <v>44865</v>
      </c>
      <c r="R21" s="136"/>
      <c r="S21" s="103">
        <v>48832</v>
      </c>
      <c r="T21" s="102">
        <v>73248</v>
      </c>
      <c r="U21" s="104">
        <f t="shared" si="5"/>
        <v>122080</v>
      </c>
      <c r="V21" s="136"/>
      <c r="W21" s="103">
        <v>28365</v>
      </c>
      <c r="X21" s="102">
        <v>42548</v>
      </c>
      <c r="Y21" s="104">
        <f t="shared" si="6"/>
        <v>70913</v>
      </c>
      <c r="Z21" s="136"/>
      <c r="AA21" s="103">
        <v>27669</v>
      </c>
      <c r="AB21" s="102">
        <v>41504</v>
      </c>
      <c r="AC21" s="104">
        <f t="shared" si="7"/>
        <v>69173</v>
      </c>
      <c r="AD21" s="136"/>
      <c r="AE21" s="103">
        <v>23667</v>
      </c>
      <c r="AF21" s="102">
        <v>35500</v>
      </c>
      <c r="AG21" s="104">
        <f t="shared" si="8"/>
        <v>59167</v>
      </c>
      <c r="AH21" s="136"/>
      <c r="AI21" s="103">
        <v>27620</v>
      </c>
      <c r="AJ21" s="102">
        <v>41431</v>
      </c>
      <c r="AK21" s="104">
        <f t="shared" si="9"/>
        <v>69051</v>
      </c>
      <c r="AL21" s="137"/>
      <c r="AM21" s="103">
        <v>49393</v>
      </c>
      <c r="AN21" s="102">
        <v>74089</v>
      </c>
      <c r="AO21" s="104">
        <f t="shared" si="10"/>
        <v>123482</v>
      </c>
      <c r="AP21" s="136"/>
      <c r="AQ21" s="103">
        <v>37923</v>
      </c>
      <c r="AR21" s="102">
        <v>56884</v>
      </c>
      <c r="AS21" s="104">
        <f t="shared" si="11"/>
        <v>94807</v>
      </c>
      <c r="AT21" s="135"/>
      <c r="AU21" s="103">
        <v>30083</v>
      </c>
      <c r="AV21" s="102">
        <v>45124</v>
      </c>
      <c r="AW21" s="104">
        <f t="shared" si="12"/>
        <v>75207</v>
      </c>
      <c r="AX21" s="136"/>
      <c r="AY21" s="103">
        <v>53747</v>
      </c>
      <c r="AZ21" s="102">
        <v>80620</v>
      </c>
      <c r="BA21" s="104">
        <f t="shared" si="13"/>
        <v>134367</v>
      </c>
      <c r="BB21" s="138"/>
      <c r="BC21" s="127"/>
      <c r="BD21" s="127"/>
      <c r="BE21" s="127"/>
    </row>
    <row r="22" spans="1:57" ht="13.5">
      <c r="A22" s="130" t="s">
        <v>16</v>
      </c>
      <c r="B22" s="130"/>
      <c r="C22" s="103">
        <f t="shared" si="0"/>
        <v>106458</v>
      </c>
      <c r="D22" s="102">
        <f t="shared" si="0"/>
        <v>159690</v>
      </c>
      <c r="E22" s="104">
        <f t="shared" si="1"/>
        <v>266148</v>
      </c>
      <c r="F22" s="134"/>
      <c r="G22" s="103">
        <v>10389</v>
      </c>
      <c r="H22" s="102">
        <v>15584</v>
      </c>
      <c r="I22" s="104">
        <f t="shared" si="2"/>
        <v>25973</v>
      </c>
      <c r="J22" s="135"/>
      <c r="K22" s="103">
        <v>10389</v>
      </c>
      <c r="L22" s="102">
        <v>15584</v>
      </c>
      <c r="M22" s="104">
        <f t="shared" si="3"/>
        <v>25973</v>
      </c>
      <c r="N22" s="136"/>
      <c r="O22" s="103">
        <v>7712</v>
      </c>
      <c r="P22" s="102">
        <v>11567</v>
      </c>
      <c r="Q22" s="104">
        <f t="shared" si="4"/>
        <v>19279</v>
      </c>
      <c r="R22" s="136"/>
      <c r="S22" s="103">
        <v>7712</v>
      </c>
      <c r="T22" s="102">
        <v>11567</v>
      </c>
      <c r="U22" s="104">
        <f t="shared" si="5"/>
        <v>19279</v>
      </c>
      <c r="V22" s="136"/>
      <c r="W22" s="103">
        <v>6848</v>
      </c>
      <c r="X22" s="102">
        <v>10272</v>
      </c>
      <c r="Y22" s="104">
        <f t="shared" si="6"/>
        <v>17120</v>
      </c>
      <c r="Z22" s="136"/>
      <c r="AA22" s="103">
        <v>10188</v>
      </c>
      <c r="AB22" s="102">
        <v>15283</v>
      </c>
      <c r="AC22" s="104">
        <f t="shared" si="7"/>
        <v>25471</v>
      </c>
      <c r="AD22" s="136"/>
      <c r="AE22" s="103">
        <v>9326</v>
      </c>
      <c r="AF22" s="102">
        <v>13990</v>
      </c>
      <c r="AG22" s="104">
        <f t="shared" si="8"/>
        <v>23316</v>
      </c>
      <c r="AH22" s="136"/>
      <c r="AI22" s="103">
        <v>9322</v>
      </c>
      <c r="AJ22" s="102">
        <v>13984</v>
      </c>
      <c r="AK22" s="104">
        <f t="shared" si="9"/>
        <v>23306</v>
      </c>
      <c r="AL22" s="137"/>
      <c r="AM22" s="103">
        <v>9322</v>
      </c>
      <c r="AN22" s="102">
        <v>13984</v>
      </c>
      <c r="AO22" s="104">
        <f t="shared" si="10"/>
        <v>23306</v>
      </c>
      <c r="AP22" s="136"/>
      <c r="AQ22" s="103">
        <v>9542</v>
      </c>
      <c r="AR22" s="102">
        <v>14313</v>
      </c>
      <c r="AS22" s="104">
        <f t="shared" si="11"/>
        <v>23855</v>
      </c>
      <c r="AT22" s="139"/>
      <c r="AU22" s="103">
        <v>9283</v>
      </c>
      <c r="AV22" s="102">
        <v>13924</v>
      </c>
      <c r="AW22" s="104">
        <f t="shared" si="12"/>
        <v>23207</v>
      </c>
      <c r="AX22" s="136"/>
      <c r="AY22" s="103">
        <v>6425</v>
      </c>
      <c r="AZ22" s="102">
        <v>9638</v>
      </c>
      <c r="BA22" s="104">
        <f t="shared" si="13"/>
        <v>16063</v>
      </c>
      <c r="BB22" s="138"/>
      <c r="BC22" s="127"/>
      <c r="BD22" s="127"/>
      <c r="BE22" s="127"/>
    </row>
    <row r="23" spans="1:57" ht="13.5">
      <c r="A23" s="130" t="s">
        <v>17</v>
      </c>
      <c r="B23" s="130"/>
      <c r="C23" s="103">
        <f t="shared" si="0"/>
        <v>77420</v>
      </c>
      <c r="D23" s="102">
        <f t="shared" si="0"/>
        <v>116134</v>
      </c>
      <c r="E23" s="104">
        <f t="shared" si="1"/>
        <v>193554</v>
      </c>
      <c r="F23" s="134"/>
      <c r="G23" s="103">
        <v>3400</v>
      </c>
      <c r="H23" s="102">
        <v>5100</v>
      </c>
      <c r="I23" s="104">
        <f t="shared" si="2"/>
        <v>8500</v>
      </c>
      <c r="J23" s="135"/>
      <c r="K23" s="103">
        <v>3400</v>
      </c>
      <c r="L23" s="102">
        <v>5100</v>
      </c>
      <c r="M23" s="104">
        <f t="shared" si="3"/>
        <v>8500</v>
      </c>
      <c r="N23" s="136"/>
      <c r="O23" s="103">
        <v>3962</v>
      </c>
      <c r="P23" s="102">
        <v>5944</v>
      </c>
      <c r="Q23" s="104">
        <f t="shared" si="4"/>
        <v>9906</v>
      </c>
      <c r="R23" s="136"/>
      <c r="S23" s="103">
        <v>3529</v>
      </c>
      <c r="T23" s="102">
        <v>5294</v>
      </c>
      <c r="U23" s="104">
        <f t="shared" si="5"/>
        <v>8823</v>
      </c>
      <c r="V23" s="136"/>
      <c r="W23" s="103">
        <v>4819</v>
      </c>
      <c r="X23" s="102">
        <v>7229</v>
      </c>
      <c r="Y23" s="104">
        <f t="shared" si="6"/>
        <v>12048</v>
      </c>
      <c r="Z23" s="136"/>
      <c r="AA23" s="103">
        <v>5394</v>
      </c>
      <c r="AB23" s="102">
        <v>8091</v>
      </c>
      <c r="AC23" s="104">
        <f t="shared" si="7"/>
        <v>13485</v>
      </c>
      <c r="AD23" s="136"/>
      <c r="AE23" s="103">
        <v>10377</v>
      </c>
      <c r="AF23" s="102">
        <v>15566</v>
      </c>
      <c r="AG23" s="104">
        <f t="shared" si="8"/>
        <v>25943</v>
      </c>
      <c r="AH23" s="136"/>
      <c r="AI23" s="103">
        <v>8563</v>
      </c>
      <c r="AJ23" s="102">
        <v>12845</v>
      </c>
      <c r="AK23" s="104">
        <f t="shared" si="9"/>
        <v>21408</v>
      </c>
      <c r="AL23" s="137"/>
      <c r="AM23" s="103">
        <v>11562</v>
      </c>
      <c r="AN23" s="102">
        <v>17343</v>
      </c>
      <c r="AO23" s="104">
        <f t="shared" si="10"/>
        <v>28905</v>
      </c>
      <c r="AP23" s="136"/>
      <c r="AQ23" s="103">
        <v>9569</v>
      </c>
      <c r="AR23" s="102">
        <v>14353</v>
      </c>
      <c r="AS23" s="104">
        <f t="shared" si="11"/>
        <v>23922</v>
      </c>
      <c r="AT23" s="135"/>
      <c r="AU23" s="103">
        <v>3529</v>
      </c>
      <c r="AV23" s="102">
        <v>5294</v>
      </c>
      <c r="AW23" s="104">
        <f t="shared" si="12"/>
        <v>8823</v>
      </c>
      <c r="AX23" s="136"/>
      <c r="AY23" s="103">
        <v>9316</v>
      </c>
      <c r="AZ23" s="102">
        <v>13975</v>
      </c>
      <c r="BA23" s="104">
        <f t="shared" si="13"/>
        <v>23291</v>
      </c>
      <c r="BB23" s="138"/>
      <c r="BC23" s="127"/>
      <c r="BD23" s="127"/>
      <c r="BE23" s="127"/>
    </row>
    <row r="24" spans="1:57" ht="13.5">
      <c r="A24" s="130" t="s">
        <v>18</v>
      </c>
      <c r="B24" s="130"/>
      <c r="C24" s="103">
        <f t="shared" si="0"/>
        <v>0</v>
      </c>
      <c r="D24" s="102">
        <f t="shared" si="0"/>
        <v>0</v>
      </c>
      <c r="E24" s="104">
        <f t="shared" si="1"/>
        <v>0</v>
      </c>
      <c r="F24" s="134"/>
      <c r="G24" s="103">
        <v>0</v>
      </c>
      <c r="H24" s="102">
        <v>0</v>
      </c>
      <c r="I24" s="104">
        <f t="shared" si="2"/>
        <v>0</v>
      </c>
      <c r="J24" s="135"/>
      <c r="K24" s="103">
        <v>0</v>
      </c>
      <c r="L24" s="102">
        <v>0</v>
      </c>
      <c r="M24" s="104">
        <f t="shared" si="3"/>
        <v>0</v>
      </c>
      <c r="N24" s="136"/>
      <c r="O24" s="103">
        <v>0</v>
      </c>
      <c r="P24" s="102">
        <v>0</v>
      </c>
      <c r="Q24" s="104">
        <f t="shared" si="4"/>
        <v>0</v>
      </c>
      <c r="R24" s="136"/>
      <c r="S24" s="103">
        <v>0</v>
      </c>
      <c r="T24" s="102">
        <v>0</v>
      </c>
      <c r="U24" s="104">
        <f t="shared" si="5"/>
        <v>0</v>
      </c>
      <c r="V24" s="136"/>
      <c r="W24" s="103">
        <v>0</v>
      </c>
      <c r="X24" s="102">
        <v>0</v>
      </c>
      <c r="Y24" s="104">
        <f t="shared" si="6"/>
        <v>0</v>
      </c>
      <c r="Z24" s="136"/>
      <c r="AA24" s="103">
        <v>0</v>
      </c>
      <c r="AB24" s="102">
        <v>0</v>
      </c>
      <c r="AC24" s="104">
        <f t="shared" si="7"/>
        <v>0</v>
      </c>
      <c r="AD24" s="136"/>
      <c r="AE24" s="103">
        <v>0</v>
      </c>
      <c r="AF24" s="102">
        <v>0</v>
      </c>
      <c r="AG24" s="104">
        <f t="shared" si="8"/>
        <v>0</v>
      </c>
      <c r="AH24" s="136"/>
      <c r="AI24" s="103">
        <v>0</v>
      </c>
      <c r="AJ24" s="102">
        <v>0</v>
      </c>
      <c r="AK24" s="104">
        <f t="shared" si="9"/>
        <v>0</v>
      </c>
      <c r="AL24" s="137"/>
      <c r="AM24" s="103">
        <v>0</v>
      </c>
      <c r="AN24" s="102">
        <v>0</v>
      </c>
      <c r="AO24" s="104">
        <f t="shared" si="10"/>
        <v>0</v>
      </c>
      <c r="AP24" s="136"/>
      <c r="AQ24" s="103">
        <v>0</v>
      </c>
      <c r="AR24" s="102">
        <v>0</v>
      </c>
      <c r="AS24" s="104">
        <f t="shared" si="11"/>
        <v>0</v>
      </c>
      <c r="AT24" s="135"/>
      <c r="AU24" s="103">
        <v>0</v>
      </c>
      <c r="AV24" s="102">
        <v>0</v>
      </c>
      <c r="AW24" s="104">
        <f t="shared" si="12"/>
        <v>0</v>
      </c>
      <c r="AX24" s="136"/>
      <c r="AY24" s="103">
        <v>0</v>
      </c>
      <c r="AZ24" s="102">
        <v>0</v>
      </c>
      <c r="BA24" s="104">
        <f t="shared" si="13"/>
        <v>0</v>
      </c>
      <c r="BB24" s="138"/>
      <c r="BC24" s="127"/>
      <c r="BD24" s="127"/>
      <c r="BE24" s="127"/>
    </row>
    <row r="25" spans="1:57" ht="13.5">
      <c r="A25" s="130" t="s">
        <v>19</v>
      </c>
      <c r="B25" s="130"/>
      <c r="C25" s="103">
        <f t="shared" si="0"/>
        <v>17487595</v>
      </c>
      <c r="D25" s="102">
        <f t="shared" si="0"/>
        <v>26231396</v>
      </c>
      <c r="E25" s="104">
        <f t="shared" si="1"/>
        <v>43718991</v>
      </c>
      <c r="F25" s="134"/>
      <c r="G25" s="103">
        <v>1389004</v>
      </c>
      <c r="H25" s="102">
        <v>2083505</v>
      </c>
      <c r="I25" s="104">
        <f t="shared" si="2"/>
        <v>3472509</v>
      </c>
      <c r="J25" s="135"/>
      <c r="K25" s="103">
        <v>1486402</v>
      </c>
      <c r="L25" s="102">
        <v>2229604</v>
      </c>
      <c r="M25" s="104">
        <f t="shared" si="3"/>
        <v>3716006</v>
      </c>
      <c r="N25" s="136"/>
      <c r="O25" s="103">
        <v>1362400</v>
      </c>
      <c r="P25" s="102">
        <v>2043600</v>
      </c>
      <c r="Q25" s="104">
        <f t="shared" si="4"/>
        <v>3406000</v>
      </c>
      <c r="R25" s="136"/>
      <c r="S25" s="103">
        <v>1478550</v>
      </c>
      <c r="T25" s="102">
        <v>2217826</v>
      </c>
      <c r="U25" s="104">
        <f t="shared" si="5"/>
        <v>3696376</v>
      </c>
      <c r="V25" s="136"/>
      <c r="W25" s="103">
        <v>1438469</v>
      </c>
      <c r="X25" s="102">
        <v>2157704</v>
      </c>
      <c r="Y25" s="104">
        <f t="shared" si="6"/>
        <v>3596173</v>
      </c>
      <c r="Z25" s="136"/>
      <c r="AA25" s="103">
        <v>1514791</v>
      </c>
      <c r="AB25" s="102">
        <v>2272186</v>
      </c>
      <c r="AC25" s="104">
        <f t="shared" si="7"/>
        <v>3786977</v>
      </c>
      <c r="AD25" s="136"/>
      <c r="AE25" s="103">
        <v>1411780</v>
      </c>
      <c r="AF25" s="102">
        <v>2117671</v>
      </c>
      <c r="AG25" s="104">
        <f t="shared" si="8"/>
        <v>3529451</v>
      </c>
      <c r="AH25" s="136"/>
      <c r="AI25" s="103">
        <v>1473913</v>
      </c>
      <c r="AJ25" s="102">
        <v>2210870</v>
      </c>
      <c r="AK25" s="104">
        <f t="shared" si="9"/>
        <v>3684783</v>
      </c>
      <c r="AL25" s="137"/>
      <c r="AM25" s="103">
        <v>1473208</v>
      </c>
      <c r="AN25" s="102">
        <v>2209813</v>
      </c>
      <c r="AO25" s="104">
        <f t="shared" si="10"/>
        <v>3683021</v>
      </c>
      <c r="AP25" s="136"/>
      <c r="AQ25" s="103">
        <v>1493912</v>
      </c>
      <c r="AR25" s="102">
        <v>2240868</v>
      </c>
      <c r="AS25" s="104">
        <f t="shared" si="11"/>
        <v>3734780</v>
      </c>
      <c r="AT25" s="135"/>
      <c r="AU25" s="103">
        <v>1458339</v>
      </c>
      <c r="AV25" s="102">
        <v>2187509</v>
      </c>
      <c r="AW25" s="104">
        <f t="shared" si="12"/>
        <v>3645848</v>
      </c>
      <c r="AX25" s="136"/>
      <c r="AY25" s="103">
        <v>1506827</v>
      </c>
      <c r="AZ25" s="102">
        <v>2260240</v>
      </c>
      <c r="BA25" s="104">
        <f t="shared" si="13"/>
        <v>3767067</v>
      </c>
      <c r="BB25" s="138"/>
      <c r="BC25" s="127"/>
      <c r="BD25" s="127"/>
      <c r="BE25" s="127"/>
    </row>
    <row r="26" spans="1:57" ht="13.5">
      <c r="A26" s="130" t="s">
        <v>20</v>
      </c>
      <c r="B26" s="130"/>
      <c r="C26" s="103">
        <f t="shared" si="0"/>
        <v>113795</v>
      </c>
      <c r="D26" s="102">
        <f t="shared" si="0"/>
        <v>170693</v>
      </c>
      <c r="E26" s="104">
        <f t="shared" si="1"/>
        <v>284488</v>
      </c>
      <c r="F26" s="134"/>
      <c r="G26" s="103">
        <v>9788</v>
      </c>
      <c r="H26" s="102">
        <v>14683</v>
      </c>
      <c r="I26" s="104">
        <f t="shared" si="2"/>
        <v>24471</v>
      </c>
      <c r="J26" s="135"/>
      <c r="K26" s="103">
        <v>15343</v>
      </c>
      <c r="L26" s="102">
        <v>23014</v>
      </c>
      <c r="M26" s="104">
        <f t="shared" si="3"/>
        <v>38357</v>
      </c>
      <c r="N26" s="136"/>
      <c r="O26" s="103">
        <v>10362</v>
      </c>
      <c r="P26" s="102">
        <v>15544</v>
      </c>
      <c r="Q26" s="104">
        <f t="shared" si="4"/>
        <v>25906</v>
      </c>
      <c r="R26" s="136"/>
      <c r="S26" s="103">
        <v>10383</v>
      </c>
      <c r="T26" s="102">
        <v>15574</v>
      </c>
      <c r="U26" s="104">
        <f t="shared" si="5"/>
        <v>25957</v>
      </c>
      <c r="V26" s="136"/>
      <c r="W26" s="103">
        <v>10708</v>
      </c>
      <c r="X26" s="102">
        <v>16063</v>
      </c>
      <c r="Y26" s="104">
        <f t="shared" si="6"/>
        <v>26771</v>
      </c>
      <c r="Z26" s="136"/>
      <c r="AA26" s="103">
        <v>10362</v>
      </c>
      <c r="AB26" s="102">
        <v>15544</v>
      </c>
      <c r="AC26" s="104">
        <f t="shared" si="7"/>
        <v>25906</v>
      </c>
      <c r="AD26" s="136"/>
      <c r="AE26" s="103">
        <v>8474</v>
      </c>
      <c r="AF26" s="102">
        <v>12711</v>
      </c>
      <c r="AG26" s="104">
        <f t="shared" si="8"/>
        <v>21185</v>
      </c>
      <c r="AH26" s="136"/>
      <c r="AI26" s="103">
        <v>4992</v>
      </c>
      <c r="AJ26" s="102">
        <v>7489</v>
      </c>
      <c r="AK26" s="104">
        <f t="shared" si="9"/>
        <v>12481</v>
      </c>
      <c r="AL26" s="137"/>
      <c r="AM26" s="103">
        <v>9794</v>
      </c>
      <c r="AN26" s="102">
        <v>14690</v>
      </c>
      <c r="AO26" s="104">
        <f t="shared" si="10"/>
        <v>24484</v>
      </c>
      <c r="AP26" s="136"/>
      <c r="AQ26" s="103">
        <v>8033</v>
      </c>
      <c r="AR26" s="102">
        <v>12049</v>
      </c>
      <c r="AS26" s="104">
        <f t="shared" si="11"/>
        <v>20082</v>
      </c>
      <c r="AT26" s="135"/>
      <c r="AU26" s="103">
        <v>7796</v>
      </c>
      <c r="AV26" s="102">
        <v>11693</v>
      </c>
      <c r="AW26" s="104">
        <f t="shared" si="12"/>
        <v>19489</v>
      </c>
      <c r="AX26" s="136"/>
      <c r="AY26" s="103">
        <v>7760</v>
      </c>
      <c r="AZ26" s="102">
        <v>11639</v>
      </c>
      <c r="BA26" s="104">
        <f t="shared" si="13"/>
        <v>19399</v>
      </c>
      <c r="BB26" s="138"/>
      <c r="BC26" s="127"/>
      <c r="BD26" s="127"/>
      <c r="BE26" s="127"/>
    </row>
    <row r="27" spans="1:57" ht="13.5">
      <c r="A27" s="130" t="s">
        <v>21</v>
      </c>
      <c r="B27" s="130"/>
      <c r="C27" s="103">
        <f t="shared" si="0"/>
        <v>490491</v>
      </c>
      <c r="D27" s="102">
        <f t="shared" si="0"/>
        <v>735735</v>
      </c>
      <c r="E27" s="104">
        <f t="shared" si="1"/>
        <v>1226226</v>
      </c>
      <c r="F27" s="134"/>
      <c r="G27" s="103">
        <v>38099</v>
      </c>
      <c r="H27" s="102">
        <v>57149</v>
      </c>
      <c r="I27" s="104">
        <f t="shared" si="2"/>
        <v>95248</v>
      </c>
      <c r="J27" s="135"/>
      <c r="K27" s="103">
        <v>33320</v>
      </c>
      <c r="L27" s="102">
        <v>49981</v>
      </c>
      <c r="M27" s="104">
        <f t="shared" si="3"/>
        <v>83301</v>
      </c>
      <c r="N27" s="136"/>
      <c r="O27" s="103">
        <v>27893</v>
      </c>
      <c r="P27" s="102">
        <v>41839</v>
      </c>
      <c r="Q27" s="104">
        <f t="shared" si="4"/>
        <v>69732</v>
      </c>
      <c r="R27" s="136"/>
      <c r="S27" s="103">
        <v>34976</v>
      </c>
      <c r="T27" s="102">
        <v>52463</v>
      </c>
      <c r="U27" s="104">
        <f t="shared" si="5"/>
        <v>87439</v>
      </c>
      <c r="V27" s="136"/>
      <c r="W27" s="103">
        <v>39444</v>
      </c>
      <c r="X27" s="102">
        <v>59167</v>
      </c>
      <c r="Y27" s="104">
        <f t="shared" si="6"/>
        <v>98611</v>
      </c>
      <c r="Z27" s="136"/>
      <c r="AA27" s="103">
        <v>44520</v>
      </c>
      <c r="AB27" s="102">
        <v>66779</v>
      </c>
      <c r="AC27" s="104">
        <f t="shared" si="7"/>
        <v>111299</v>
      </c>
      <c r="AD27" s="136"/>
      <c r="AE27" s="103">
        <v>31419</v>
      </c>
      <c r="AF27" s="102">
        <v>47128</v>
      </c>
      <c r="AG27" s="104">
        <f t="shared" si="8"/>
        <v>78547</v>
      </c>
      <c r="AH27" s="136"/>
      <c r="AI27" s="103">
        <v>40578</v>
      </c>
      <c r="AJ27" s="102">
        <v>60867</v>
      </c>
      <c r="AK27" s="104">
        <f t="shared" si="9"/>
        <v>101445</v>
      </c>
      <c r="AL27" s="137"/>
      <c r="AM27" s="103">
        <v>43258</v>
      </c>
      <c r="AN27" s="102">
        <v>64886</v>
      </c>
      <c r="AO27" s="104">
        <f t="shared" si="10"/>
        <v>108144</v>
      </c>
      <c r="AP27" s="136"/>
      <c r="AQ27" s="103">
        <v>41022</v>
      </c>
      <c r="AR27" s="102">
        <v>61534</v>
      </c>
      <c r="AS27" s="104">
        <f t="shared" si="11"/>
        <v>102556</v>
      </c>
      <c r="AT27" s="135"/>
      <c r="AU27" s="103">
        <v>67530</v>
      </c>
      <c r="AV27" s="102">
        <v>101295</v>
      </c>
      <c r="AW27" s="104">
        <f t="shared" si="12"/>
        <v>168825</v>
      </c>
      <c r="AX27" s="136"/>
      <c r="AY27" s="103">
        <v>48432</v>
      </c>
      <c r="AZ27" s="102">
        <v>72647</v>
      </c>
      <c r="BA27" s="104">
        <f t="shared" si="13"/>
        <v>121079</v>
      </c>
      <c r="BB27" s="138"/>
      <c r="BC27" s="127"/>
      <c r="BD27" s="127"/>
      <c r="BE27" s="127"/>
    </row>
    <row r="28" spans="1:57" ht="13.5">
      <c r="A28" s="130" t="s">
        <v>22</v>
      </c>
      <c r="B28" s="130"/>
      <c r="C28" s="103">
        <f t="shared" si="0"/>
        <v>0</v>
      </c>
      <c r="D28" s="102">
        <f t="shared" si="0"/>
        <v>0</v>
      </c>
      <c r="E28" s="104">
        <f t="shared" si="1"/>
        <v>0</v>
      </c>
      <c r="F28" s="134"/>
      <c r="G28" s="103">
        <v>0</v>
      </c>
      <c r="H28" s="102">
        <v>0</v>
      </c>
      <c r="I28" s="104">
        <f t="shared" si="2"/>
        <v>0</v>
      </c>
      <c r="J28" s="135"/>
      <c r="K28" s="103">
        <v>0</v>
      </c>
      <c r="L28" s="102">
        <v>0</v>
      </c>
      <c r="M28" s="104">
        <f t="shared" si="3"/>
        <v>0</v>
      </c>
      <c r="N28" s="136"/>
      <c r="O28" s="103">
        <v>0</v>
      </c>
      <c r="P28" s="102">
        <v>0</v>
      </c>
      <c r="Q28" s="104">
        <f t="shared" si="4"/>
        <v>0</v>
      </c>
      <c r="R28" s="136"/>
      <c r="S28" s="103">
        <v>0</v>
      </c>
      <c r="T28" s="102">
        <v>0</v>
      </c>
      <c r="U28" s="104">
        <f t="shared" si="5"/>
        <v>0</v>
      </c>
      <c r="V28" s="136"/>
      <c r="W28" s="103">
        <v>0</v>
      </c>
      <c r="X28" s="102">
        <v>0</v>
      </c>
      <c r="Y28" s="104">
        <f t="shared" si="6"/>
        <v>0</v>
      </c>
      <c r="Z28" s="136"/>
      <c r="AA28" s="103">
        <v>0</v>
      </c>
      <c r="AB28" s="102">
        <v>0</v>
      </c>
      <c r="AC28" s="104">
        <f t="shared" si="7"/>
        <v>0</v>
      </c>
      <c r="AD28" s="136"/>
      <c r="AE28" s="103">
        <v>0</v>
      </c>
      <c r="AF28" s="102">
        <v>0</v>
      </c>
      <c r="AG28" s="104">
        <f t="shared" si="8"/>
        <v>0</v>
      </c>
      <c r="AH28" s="136"/>
      <c r="AI28" s="103">
        <v>0</v>
      </c>
      <c r="AJ28" s="102">
        <v>0</v>
      </c>
      <c r="AK28" s="104">
        <f t="shared" si="9"/>
        <v>0</v>
      </c>
      <c r="AL28" s="137"/>
      <c r="AM28" s="103">
        <v>0</v>
      </c>
      <c r="AN28" s="102">
        <v>0</v>
      </c>
      <c r="AO28" s="104">
        <f t="shared" si="10"/>
        <v>0</v>
      </c>
      <c r="AP28" s="136"/>
      <c r="AQ28" s="103">
        <v>0</v>
      </c>
      <c r="AR28" s="102">
        <v>0</v>
      </c>
      <c r="AS28" s="104">
        <f t="shared" si="11"/>
        <v>0</v>
      </c>
      <c r="AT28" s="135"/>
      <c r="AU28" s="103">
        <v>0</v>
      </c>
      <c r="AV28" s="102">
        <v>0</v>
      </c>
      <c r="AW28" s="104">
        <f t="shared" si="12"/>
        <v>0</v>
      </c>
      <c r="AX28" s="136"/>
      <c r="AY28" s="103">
        <v>0</v>
      </c>
      <c r="AZ28" s="102">
        <v>0</v>
      </c>
      <c r="BA28" s="104">
        <f t="shared" si="13"/>
        <v>0</v>
      </c>
      <c r="BB28" s="138"/>
      <c r="BC28" s="127"/>
      <c r="BD28" s="127"/>
      <c r="BE28" s="127"/>
    </row>
    <row r="29" spans="1:57" ht="13.5">
      <c r="A29" s="130" t="s">
        <v>23</v>
      </c>
      <c r="B29" s="130"/>
      <c r="C29" s="103">
        <f t="shared" si="0"/>
        <v>370480</v>
      </c>
      <c r="D29" s="102">
        <f t="shared" si="0"/>
        <v>555718</v>
      </c>
      <c r="E29" s="104">
        <f t="shared" si="1"/>
        <v>926198</v>
      </c>
      <c r="F29" s="134"/>
      <c r="G29" s="103">
        <v>17802</v>
      </c>
      <c r="H29" s="102">
        <v>26703</v>
      </c>
      <c r="I29" s="104">
        <f t="shared" si="2"/>
        <v>44505</v>
      </c>
      <c r="J29" s="135"/>
      <c r="K29" s="103">
        <v>32908</v>
      </c>
      <c r="L29" s="102">
        <v>49362</v>
      </c>
      <c r="M29" s="104">
        <f t="shared" si="3"/>
        <v>82270</v>
      </c>
      <c r="N29" s="136"/>
      <c r="O29" s="103">
        <v>35123</v>
      </c>
      <c r="P29" s="102">
        <v>52684</v>
      </c>
      <c r="Q29" s="104">
        <f t="shared" si="4"/>
        <v>87807</v>
      </c>
      <c r="R29" s="136"/>
      <c r="S29" s="103">
        <v>36681</v>
      </c>
      <c r="T29" s="102">
        <v>55022</v>
      </c>
      <c r="U29" s="104">
        <f t="shared" si="5"/>
        <v>91703</v>
      </c>
      <c r="V29" s="136"/>
      <c r="W29" s="103">
        <v>34914</v>
      </c>
      <c r="X29" s="102">
        <v>52371</v>
      </c>
      <c r="Y29" s="104">
        <f t="shared" si="6"/>
        <v>87285</v>
      </c>
      <c r="Z29" s="136"/>
      <c r="AA29" s="103">
        <v>20562</v>
      </c>
      <c r="AB29" s="102">
        <v>30842</v>
      </c>
      <c r="AC29" s="104">
        <f t="shared" si="7"/>
        <v>51404</v>
      </c>
      <c r="AD29" s="136"/>
      <c r="AE29" s="103">
        <v>29573</v>
      </c>
      <c r="AF29" s="102">
        <v>44359</v>
      </c>
      <c r="AG29" s="104">
        <f t="shared" si="8"/>
        <v>73932</v>
      </c>
      <c r="AH29" s="136"/>
      <c r="AI29" s="103">
        <v>32127</v>
      </c>
      <c r="AJ29" s="102">
        <v>48190</v>
      </c>
      <c r="AK29" s="104">
        <f t="shared" si="9"/>
        <v>80317</v>
      </c>
      <c r="AL29" s="137"/>
      <c r="AM29" s="103">
        <v>34870</v>
      </c>
      <c r="AN29" s="102">
        <v>52305</v>
      </c>
      <c r="AO29" s="104">
        <f t="shared" si="10"/>
        <v>87175</v>
      </c>
      <c r="AP29" s="136"/>
      <c r="AQ29" s="103">
        <v>33460</v>
      </c>
      <c r="AR29" s="102">
        <v>50191</v>
      </c>
      <c r="AS29" s="104">
        <f t="shared" si="11"/>
        <v>83651</v>
      </c>
      <c r="AT29" s="135"/>
      <c r="AU29" s="103">
        <v>31063</v>
      </c>
      <c r="AV29" s="102">
        <v>46594</v>
      </c>
      <c r="AW29" s="104">
        <f t="shared" si="12"/>
        <v>77657</v>
      </c>
      <c r="AX29" s="136"/>
      <c r="AY29" s="103">
        <v>31397</v>
      </c>
      <c r="AZ29" s="102">
        <v>47095</v>
      </c>
      <c r="BA29" s="104">
        <f t="shared" si="13"/>
        <v>78492</v>
      </c>
      <c r="BB29" s="138"/>
      <c r="BC29" s="127"/>
      <c r="BD29" s="127"/>
      <c r="BE29" s="127"/>
    </row>
    <row r="30" spans="1:57" ht="13.5">
      <c r="A30" s="130" t="s">
        <v>24</v>
      </c>
      <c r="B30" s="130"/>
      <c r="C30" s="103">
        <f t="shared" si="0"/>
        <v>21737</v>
      </c>
      <c r="D30" s="102">
        <f t="shared" si="0"/>
        <v>32603</v>
      </c>
      <c r="E30" s="104">
        <f t="shared" si="1"/>
        <v>54340</v>
      </c>
      <c r="F30" s="134"/>
      <c r="G30" s="103">
        <v>0</v>
      </c>
      <c r="H30" s="102">
        <v>0</v>
      </c>
      <c r="I30" s="104">
        <f t="shared" si="2"/>
        <v>0</v>
      </c>
      <c r="J30" s="135"/>
      <c r="K30" s="103">
        <v>0</v>
      </c>
      <c r="L30" s="102">
        <v>0</v>
      </c>
      <c r="M30" s="104">
        <f t="shared" si="3"/>
        <v>0</v>
      </c>
      <c r="N30" s="136"/>
      <c r="O30" s="103">
        <v>0</v>
      </c>
      <c r="P30" s="102">
        <v>0</v>
      </c>
      <c r="Q30" s="104">
        <f t="shared" si="4"/>
        <v>0</v>
      </c>
      <c r="R30" s="136"/>
      <c r="S30" s="103">
        <v>0</v>
      </c>
      <c r="T30" s="102">
        <v>0</v>
      </c>
      <c r="U30" s="104">
        <f t="shared" si="5"/>
        <v>0</v>
      </c>
      <c r="V30" s="136"/>
      <c r="W30" s="103">
        <v>1505</v>
      </c>
      <c r="X30" s="102">
        <v>2257</v>
      </c>
      <c r="Y30" s="104">
        <f t="shared" si="6"/>
        <v>3762</v>
      </c>
      <c r="Z30" s="136"/>
      <c r="AA30" s="103">
        <v>2508</v>
      </c>
      <c r="AB30" s="102">
        <v>3762</v>
      </c>
      <c r="AC30" s="104">
        <f t="shared" si="7"/>
        <v>6270</v>
      </c>
      <c r="AD30" s="136"/>
      <c r="AE30" s="103">
        <v>0</v>
      </c>
      <c r="AF30" s="102">
        <v>0</v>
      </c>
      <c r="AG30" s="104">
        <f t="shared" si="8"/>
        <v>0</v>
      </c>
      <c r="AH30" s="136"/>
      <c r="AI30" s="103">
        <v>0</v>
      </c>
      <c r="AJ30" s="102">
        <v>0</v>
      </c>
      <c r="AK30" s="104">
        <f t="shared" si="9"/>
        <v>0</v>
      </c>
      <c r="AL30" s="137"/>
      <c r="AM30" s="103">
        <v>0</v>
      </c>
      <c r="AN30" s="102">
        <v>0</v>
      </c>
      <c r="AO30" s="104">
        <f t="shared" si="10"/>
        <v>0</v>
      </c>
      <c r="AP30" s="136"/>
      <c r="AQ30" s="103">
        <v>7524</v>
      </c>
      <c r="AR30" s="102">
        <v>11286</v>
      </c>
      <c r="AS30" s="104">
        <f t="shared" si="11"/>
        <v>18810</v>
      </c>
      <c r="AT30" s="135"/>
      <c r="AU30" s="103">
        <v>7608</v>
      </c>
      <c r="AV30" s="102">
        <v>11411</v>
      </c>
      <c r="AW30" s="104">
        <f t="shared" si="12"/>
        <v>19019</v>
      </c>
      <c r="AX30" s="136"/>
      <c r="AY30" s="103">
        <v>2592</v>
      </c>
      <c r="AZ30" s="102">
        <v>3887</v>
      </c>
      <c r="BA30" s="104">
        <f t="shared" si="13"/>
        <v>6479</v>
      </c>
      <c r="BB30" s="138"/>
      <c r="BC30" s="127"/>
      <c r="BD30" s="127"/>
      <c r="BE30" s="127"/>
    </row>
    <row r="31" spans="1:57" ht="13.5">
      <c r="A31" s="130" t="s">
        <v>25</v>
      </c>
      <c r="B31" s="130"/>
      <c r="C31" s="103">
        <f t="shared" si="0"/>
        <v>0</v>
      </c>
      <c r="D31" s="102">
        <f t="shared" si="0"/>
        <v>0</v>
      </c>
      <c r="E31" s="104">
        <f t="shared" si="1"/>
        <v>0</v>
      </c>
      <c r="F31" s="134"/>
      <c r="G31" s="103">
        <v>0</v>
      </c>
      <c r="H31" s="102">
        <v>0</v>
      </c>
      <c r="I31" s="104">
        <f t="shared" si="2"/>
        <v>0</v>
      </c>
      <c r="J31" s="135"/>
      <c r="K31" s="103">
        <v>0</v>
      </c>
      <c r="L31" s="102">
        <v>0</v>
      </c>
      <c r="M31" s="104">
        <f t="shared" si="3"/>
        <v>0</v>
      </c>
      <c r="N31" s="136"/>
      <c r="O31" s="103">
        <v>0</v>
      </c>
      <c r="P31" s="102">
        <v>0</v>
      </c>
      <c r="Q31" s="104">
        <f t="shared" si="4"/>
        <v>0</v>
      </c>
      <c r="R31" s="136"/>
      <c r="S31" s="103">
        <v>0</v>
      </c>
      <c r="T31" s="102">
        <v>0</v>
      </c>
      <c r="U31" s="104">
        <f t="shared" si="5"/>
        <v>0</v>
      </c>
      <c r="V31" s="136"/>
      <c r="W31" s="103">
        <v>0</v>
      </c>
      <c r="X31" s="102">
        <v>0</v>
      </c>
      <c r="Y31" s="104">
        <f t="shared" si="6"/>
        <v>0</v>
      </c>
      <c r="Z31" s="136"/>
      <c r="AA31" s="103">
        <v>0</v>
      </c>
      <c r="AB31" s="102">
        <v>0</v>
      </c>
      <c r="AC31" s="104">
        <f t="shared" si="7"/>
        <v>0</v>
      </c>
      <c r="AD31" s="136"/>
      <c r="AE31" s="103">
        <v>0</v>
      </c>
      <c r="AF31" s="102">
        <v>0</v>
      </c>
      <c r="AG31" s="104">
        <f t="shared" si="8"/>
        <v>0</v>
      </c>
      <c r="AH31" s="136"/>
      <c r="AI31" s="103">
        <v>0</v>
      </c>
      <c r="AJ31" s="102">
        <v>0</v>
      </c>
      <c r="AK31" s="104">
        <f t="shared" si="9"/>
        <v>0</v>
      </c>
      <c r="AL31" s="137"/>
      <c r="AM31" s="103">
        <v>0</v>
      </c>
      <c r="AN31" s="102">
        <v>0</v>
      </c>
      <c r="AO31" s="104">
        <f t="shared" si="10"/>
        <v>0</v>
      </c>
      <c r="AP31" s="136"/>
      <c r="AQ31" s="103">
        <v>0</v>
      </c>
      <c r="AR31" s="102">
        <v>0</v>
      </c>
      <c r="AS31" s="104">
        <f t="shared" si="11"/>
        <v>0</v>
      </c>
      <c r="AT31" s="135"/>
      <c r="AU31" s="103">
        <v>0</v>
      </c>
      <c r="AV31" s="102">
        <v>0</v>
      </c>
      <c r="AW31" s="104">
        <f t="shared" si="12"/>
        <v>0</v>
      </c>
      <c r="AX31" s="136"/>
      <c r="AY31" s="103">
        <v>0</v>
      </c>
      <c r="AZ31" s="102">
        <v>0</v>
      </c>
      <c r="BA31" s="104">
        <f t="shared" si="13"/>
        <v>0</v>
      </c>
      <c r="BB31" s="138"/>
      <c r="BC31" s="127"/>
      <c r="BD31" s="127"/>
      <c r="BE31" s="127"/>
    </row>
    <row r="32" spans="1:57" ht="13.5">
      <c r="A32" s="130" t="s">
        <v>26</v>
      </c>
      <c r="B32" s="130"/>
      <c r="C32" s="103">
        <f t="shared" si="0"/>
        <v>0</v>
      </c>
      <c r="D32" s="102">
        <f t="shared" si="0"/>
        <v>0</v>
      </c>
      <c r="E32" s="104">
        <f t="shared" si="1"/>
        <v>0</v>
      </c>
      <c r="F32" s="134"/>
      <c r="G32" s="103">
        <v>0</v>
      </c>
      <c r="H32" s="102">
        <v>0</v>
      </c>
      <c r="I32" s="104">
        <f t="shared" si="2"/>
        <v>0</v>
      </c>
      <c r="J32" s="135"/>
      <c r="K32" s="103">
        <v>0</v>
      </c>
      <c r="L32" s="102">
        <v>0</v>
      </c>
      <c r="M32" s="104">
        <f t="shared" si="3"/>
        <v>0</v>
      </c>
      <c r="N32" s="136"/>
      <c r="O32" s="103">
        <v>0</v>
      </c>
      <c r="P32" s="102">
        <v>0</v>
      </c>
      <c r="Q32" s="104">
        <f t="shared" si="4"/>
        <v>0</v>
      </c>
      <c r="R32" s="136"/>
      <c r="S32" s="103">
        <v>0</v>
      </c>
      <c r="T32" s="102">
        <v>0</v>
      </c>
      <c r="U32" s="104">
        <f t="shared" si="5"/>
        <v>0</v>
      </c>
      <c r="V32" s="136"/>
      <c r="W32" s="103">
        <v>0</v>
      </c>
      <c r="X32" s="102">
        <v>0</v>
      </c>
      <c r="Y32" s="104">
        <f t="shared" si="6"/>
        <v>0</v>
      </c>
      <c r="Z32" s="136"/>
      <c r="AA32" s="103">
        <v>0</v>
      </c>
      <c r="AB32" s="102">
        <v>0</v>
      </c>
      <c r="AC32" s="104">
        <f t="shared" si="7"/>
        <v>0</v>
      </c>
      <c r="AD32" s="136"/>
      <c r="AE32" s="103">
        <v>0</v>
      </c>
      <c r="AF32" s="102">
        <v>0</v>
      </c>
      <c r="AG32" s="104">
        <f t="shared" si="8"/>
        <v>0</v>
      </c>
      <c r="AH32" s="136"/>
      <c r="AI32" s="103">
        <v>0</v>
      </c>
      <c r="AJ32" s="102">
        <v>0</v>
      </c>
      <c r="AK32" s="104">
        <f t="shared" si="9"/>
        <v>0</v>
      </c>
      <c r="AL32" s="137"/>
      <c r="AM32" s="103">
        <v>0</v>
      </c>
      <c r="AN32" s="102">
        <v>0</v>
      </c>
      <c r="AO32" s="104">
        <f t="shared" si="10"/>
        <v>0</v>
      </c>
      <c r="AP32" s="136"/>
      <c r="AQ32" s="103">
        <v>0</v>
      </c>
      <c r="AR32" s="102">
        <v>0</v>
      </c>
      <c r="AS32" s="104">
        <f t="shared" si="11"/>
        <v>0</v>
      </c>
      <c r="AT32" s="135"/>
      <c r="AU32" s="103">
        <v>0</v>
      </c>
      <c r="AV32" s="102">
        <v>0</v>
      </c>
      <c r="AW32" s="104">
        <f t="shared" si="12"/>
        <v>0</v>
      </c>
      <c r="AX32" s="136"/>
      <c r="AY32" s="103">
        <v>0</v>
      </c>
      <c r="AZ32" s="102">
        <v>0</v>
      </c>
      <c r="BA32" s="104">
        <f t="shared" si="13"/>
        <v>0</v>
      </c>
      <c r="BB32" s="138"/>
      <c r="BC32" s="127"/>
      <c r="BD32" s="127"/>
      <c r="BE32" s="127"/>
    </row>
    <row r="33" spans="1:57" ht="13.5">
      <c r="A33" s="130" t="s">
        <v>27</v>
      </c>
      <c r="B33" s="130"/>
      <c r="C33" s="103">
        <f t="shared" si="0"/>
        <v>407060</v>
      </c>
      <c r="D33" s="102">
        <f t="shared" si="0"/>
        <v>610586</v>
      </c>
      <c r="E33" s="104">
        <f t="shared" si="1"/>
        <v>1017646</v>
      </c>
      <c r="F33" s="134"/>
      <c r="G33" s="103">
        <v>9286</v>
      </c>
      <c r="H33" s="102">
        <v>13930</v>
      </c>
      <c r="I33" s="104">
        <f t="shared" si="2"/>
        <v>23216</v>
      </c>
      <c r="J33" s="135"/>
      <c r="K33" s="103">
        <v>3368</v>
      </c>
      <c r="L33" s="102">
        <v>5052</v>
      </c>
      <c r="M33" s="104">
        <f t="shared" si="3"/>
        <v>8420</v>
      </c>
      <c r="N33" s="136"/>
      <c r="O33" s="103">
        <v>66049</v>
      </c>
      <c r="P33" s="102">
        <v>99074</v>
      </c>
      <c r="Q33" s="104">
        <f t="shared" si="4"/>
        <v>165123</v>
      </c>
      <c r="R33" s="136"/>
      <c r="S33" s="103">
        <v>36886</v>
      </c>
      <c r="T33" s="102">
        <v>55328</v>
      </c>
      <c r="U33" s="104">
        <f t="shared" si="5"/>
        <v>92214</v>
      </c>
      <c r="V33" s="136"/>
      <c r="W33" s="103">
        <v>52711</v>
      </c>
      <c r="X33" s="102">
        <v>79066</v>
      </c>
      <c r="Y33" s="104">
        <f t="shared" si="6"/>
        <v>131777</v>
      </c>
      <c r="Z33" s="136"/>
      <c r="AA33" s="103">
        <v>34459</v>
      </c>
      <c r="AB33" s="102">
        <v>51689</v>
      </c>
      <c r="AC33" s="104">
        <f t="shared" si="7"/>
        <v>86148</v>
      </c>
      <c r="AD33" s="136"/>
      <c r="AE33" s="103">
        <v>34776</v>
      </c>
      <c r="AF33" s="102">
        <v>52163</v>
      </c>
      <c r="AG33" s="104">
        <f t="shared" si="8"/>
        <v>86939</v>
      </c>
      <c r="AH33" s="136"/>
      <c r="AI33" s="103">
        <v>24005</v>
      </c>
      <c r="AJ33" s="102">
        <v>36007</v>
      </c>
      <c r="AK33" s="104">
        <f t="shared" si="9"/>
        <v>60012</v>
      </c>
      <c r="AL33" s="137"/>
      <c r="AM33" s="103">
        <v>9313</v>
      </c>
      <c r="AN33" s="102">
        <v>13969</v>
      </c>
      <c r="AO33" s="104">
        <f t="shared" si="10"/>
        <v>23282</v>
      </c>
      <c r="AP33" s="136"/>
      <c r="AQ33" s="103">
        <v>41768</v>
      </c>
      <c r="AR33" s="102">
        <v>62651</v>
      </c>
      <c r="AS33" s="104">
        <f t="shared" si="11"/>
        <v>104419</v>
      </c>
      <c r="AT33" s="135"/>
      <c r="AU33" s="103">
        <v>35335</v>
      </c>
      <c r="AV33" s="102">
        <v>53002</v>
      </c>
      <c r="AW33" s="104">
        <f t="shared" si="12"/>
        <v>88337</v>
      </c>
      <c r="AX33" s="136"/>
      <c r="AY33" s="103">
        <v>59104</v>
      </c>
      <c r="AZ33" s="102">
        <v>88655</v>
      </c>
      <c r="BA33" s="104">
        <f t="shared" si="13"/>
        <v>147759</v>
      </c>
      <c r="BB33" s="138"/>
      <c r="BC33" s="127"/>
      <c r="BD33" s="127"/>
      <c r="BE33" s="127"/>
    </row>
    <row r="34" spans="1:57" ht="13.5">
      <c r="A34" s="130" t="s">
        <v>28</v>
      </c>
      <c r="B34" s="130"/>
      <c r="C34" s="103">
        <f t="shared" si="0"/>
        <v>145673</v>
      </c>
      <c r="D34" s="102">
        <f t="shared" si="0"/>
        <v>218505</v>
      </c>
      <c r="E34" s="104">
        <f t="shared" si="1"/>
        <v>364178</v>
      </c>
      <c r="F34" s="134"/>
      <c r="G34" s="103">
        <v>9508</v>
      </c>
      <c r="H34" s="102">
        <v>14262</v>
      </c>
      <c r="I34" s="104">
        <f t="shared" si="2"/>
        <v>23770</v>
      </c>
      <c r="J34" s="135"/>
      <c r="K34" s="103">
        <v>7152</v>
      </c>
      <c r="L34" s="102">
        <v>10727</v>
      </c>
      <c r="M34" s="104">
        <f t="shared" si="3"/>
        <v>17879</v>
      </c>
      <c r="N34" s="136"/>
      <c r="O34" s="103">
        <v>9549</v>
      </c>
      <c r="P34" s="102">
        <v>14324</v>
      </c>
      <c r="Q34" s="104">
        <f t="shared" si="4"/>
        <v>23873</v>
      </c>
      <c r="R34" s="136"/>
      <c r="S34" s="103">
        <v>30711</v>
      </c>
      <c r="T34" s="102">
        <v>46066</v>
      </c>
      <c r="U34" s="104">
        <f t="shared" si="5"/>
        <v>76777</v>
      </c>
      <c r="V34" s="136"/>
      <c r="W34" s="103">
        <v>12227</v>
      </c>
      <c r="X34" s="102">
        <v>18340</v>
      </c>
      <c r="Y34" s="104">
        <f t="shared" si="6"/>
        <v>30567</v>
      </c>
      <c r="Z34" s="136"/>
      <c r="AA34" s="103">
        <v>12691</v>
      </c>
      <c r="AB34" s="102">
        <v>19036</v>
      </c>
      <c r="AC34" s="104">
        <f t="shared" si="7"/>
        <v>31727</v>
      </c>
      <c r="AD34" s="136"/>
      <c r="AE34" s="103">
        <v>12227</v>
      </c>
      <c r="AF34" s="102">
        <v>18340</v>
      </c>
      <c r="AG34" s="104">
        <f t="shared" si="8"/>
        <v>30567</v>
      </c>
      <c r="AH34" s="136"/>
      <c r="AI34" s="103">
        <v>12227</v>
      </c>
      <c r="AJ34" s="102">
        <v>18340</v>
      </c>
      <c r="AK34" s="104">
        <f t="shared" si="9"/>
        <v>30567</v>
      </c>
      <c r="AL34" s="137"/>
      <c r="AM34" s="103">
        <v>12587</v>
      </c>
      <c r="AN34" s="102">
        <v>18880</v>
      </c>
      <c r="AO34" s="104">
        <f t="shared" si="10"/>
        <v>31467</v>
      </c>
      <c r="AP34" s="136"/>
      <c r="AQ34" s="103">
        <v>9736</v>
      </c>
      <c r="AR34" s="102">
        <v>14605</v>
      </c>
      <c r="AS34" s="104">
        <f t="shared" si="11"/>
        <v>24341</v>
      </c>
      <c r="AT34" s="135"/>
      <c r="AU34" s="103">
        <v>9666</v>
      </c>
      <c r="AV34" s="102">
        <v>14498</v>
      </c>
      <c r="AW34" s="104">
        <f t="shared" si="12"/>
        <v>24164</v>
      </c>
      <c r="AX34" s="136"/>
      <c r="AY34" s="103">
        <v>7392</v>
      </c>
      <c r="AZ34" s="102">
        <v>11087</v>
      </c>
      <c r="BA34" s="104">
        <f t="shared" si="13"/>
        <v>18479</v>
      </c>
      <c r="BB34" s="138"/>
      <c r="BC34" s="127"/>
      <c r="BD34" s="127"/>
      <c r="BE34" s="127"/>
    </row>
    <row r="35" spans="1:57" ht="13.5">
      <c r="A35" s="130" t="s">
        <v>29</v>
      </c>
      <c r="B35" s="130"/>
      <c r="C35" s="103">
        <f t="shared" si="0"/>
        <v>3612</v>
      </c>
      <c r="D35" s="102">
        <f t="shared" si="0"/>
        <v>5420</v>
      </c>
      <c r="E35" s="104">
        <f t="shared" si="1"/>
        <v>9032</v>
      </c>
      <c r="F35" s="134"/>
      <c r="G35" s="103">
        <v>2356</v>
      </c>
      <c r="H35" s="102">
        <v>3535</v>
      </c>
      <c r="I35" s="104">
        <f t="shared" si="2"/>
        <v>5891</v>
      </c>
      <c r="J35" s="135"/>
      <c r="K35" s="103">
        <v>-1064</v>
      </c>
      <c r="L35" s="102">
        <v>-1596</v>
      </c>
      <c r="M35" s="104">
        <f t="shared" si="3"/>
        <v>-2660</v>
      </c>
      <c r="N35" s="136"/>
      <c r="O35" s="103">
        <v>0</v>
      </c>
      <c r="P35" s="102">
        <v>0</v>
      </c>
      <c r="Q35" s="104">
        <f t="shared" si="4"/>
        <v>0</v>
      </c>
      <c r="R35" s="136"/>
      <c r="S35" s="103">
        <v>0</v>
      </c>
      <c r="T35" s="102">
        <v>0</v>
      </c>
      <c r="U35" s="104">
        <f t="shared" si="5"/>
        <v>0</v>
      </c>
      <c r="V35" s="136"/>
      <c r="W35" s="103">
        <v>0</v>
      </c>
      <c r="X35" s="102">
        <v>0</v>
      </c>
      <c r="Y35" s="104">
        <f t="shared" si="6"/>
        <v>0</v>
      </c>
      <c r="Z35" s="136"/>
      <c r="AA35" s="103">
        <v>0</v>
      </c>
      <c r="AB35" s="102">
        <v>0</v>
      </c>
      <c r="AC35" s="104">
        <f t="shared" si="7"/>
        <v>0</v>
      </c>
      <c r="AD35" s="136"/>
      <c r="AE35" s="103">
        <v>0</v>
      </c>
      <c r="AF35" s="102">
        <v>0</v>
      </c>
      <c r="AG35" s="104">
        <f t="shared" si="8"/>
        <v>0</v>
      </c>
      <c r="AH35" s="136"/>
      <c r="AI35" s="103">
        <v>0</v>
      </c>
      <c r="AJ35" s="102">
        <v>0</v>
      </c>
      <c r="AK35" s="104">
        <f t="shared" si="9"/>
        <v>0</v>
      </c>
      <c r="AL35" s="137"/>
      <c r="AM35" s="103">
        <v>0</v>
      </c>
      <c r="AN35" s="102">
        <v>0</v>
      </c>
      <c r="AO35" s="104">
        <f t="shared" si="10"/>
        <v>0</v>
      </c>
      <c r="AP35" s="136"/>
      <c r="AQ35" s="103">
        <v>0</v>
      </c>
      <c r="AR35" s="102">
        <v>0</v>
      </c>
      <c r="AS35" s="104">
        <f t="shared" si="11"/>
        <v>0</v>
      </c>
      <c r="AT35" s="135"/>
      <c r="AU35" s="103">
        <v>0</v>
      </c>
      <c r="AV35" s="102">
        <v>0</v>
      </c>
      <c r="AW35" s="104">
        <f t="shared" si="12"/>
        <v>0</v>
      </c>
      <c r="AX35" s="136"/>
      <c r="AY35" s="103">
        <v>2320</v>
      </c>
      <c r="AZ35" s="102">
        <v>3481</v>
      </c>
      <c r="BA35" s="104">
        <f t="shared" si="13"/>
        <v>5801</v>
      </c>
      <c r="BB35" s="138"/>
      <c r="BC35" s="127"/>
      <c r="BD35" s="127"/>
      <c r="BE35" s="127"/>
    </row>
    <row r="36" spans="1:57" ht="13.5">
      <c r="A36" s="130" t="s">
        <v>30</v>
      </c>
      <c r="B36" s="130"/>
      <c r="C36" s="103">
        <f t="shared" si="0"/>
        <v>6339908</v>
      </c>
      <c r="D36" s="102">
        <f t="shared" si="0"/>
        <v>9509862</v>
      </c>
      <c r="E36" s="104">
        <f t="shared" si="1"/>
        <v>15849770</v>
      </c>
      <c r="F36" s="134"/>
      <c r="G36" s="103">
        <v>570407</v>
      </c>
      <c r="H36" s="102">
        <v>855611</v>
      </c>
      <c r="I36" s="104">
        <f t="shared" si="2"/>
        <v>1426018</v>
      </c>
      <c r="J36" s="135"/>
      <c r="K36" s="103">
        <v>518065</v>
      </c>
      <c r="L36" s="102">
        <v>777097</v>
      </c>
      <c r="M36" s="104">
        <f t="shared" si="3"/>
        <v>1295162</v>
      </c>
      <c r="N36" s="136"/>
      <c r="O36" s="103">
        <v>525246</v>
      </c>
      <c r="P36" s="102">
        <v>787868</v>
      </c>
      <c r="Q36" s="104">
        <f t="shared" si="4"/>
        <v>1313114</v>
      </c>
      <c r="R36" s="136"/>
      <c r="S36" s="103">
        <v>542187</v>
      </c>
      <c r="T36" s="102">
        <v>813280</v>
      </c>
      <c r="U36" s="104">
        <f t="shared" si="5"/>
        <v>1355467</v>
      </c>
      <c r="V36" s="136"/>
      <c r="W36" s="103">
        <v>357476</v>
      </c>
      <c r="X36" s="102">
        <v>536215</v>
      </c>
      <c r="Y36" s="104">
        <f t="shared" si="6"/>
        <v>893691</v>
      </c>
      <c r="Z36" s="136"/>
      <c r="AA36" s="103">
        <v>740601</v>
      </c>
      <c r="AB36" s="102">
        <v>1110902</v>
      </c>
      <c r="AC36" s="104">
        <f t="shared" si="7"/>
        <v>1851503</v>
      </c>
      <c r="AD36" s="136"/>
      <c r="AE36" s="103">
        <v>446102</v>
      </c>
      <c r="AF36" s="102">
        <v>669153</v>
      </c>
      <c r="AG36" s="104">
        <f t="shared" si="8"/>
        <v>1115255</v>
      </c>
      <c r="AH36" s="136"/>
      <c r="AI36" s="103">
        <v>334757</v>
      </c>
      <c r="AJ36" s="102">
        <v>502136</v>
      </c>
      <c r="AK36" s="104">
        <f t="shared" si="9"/>
        <v>836893</v>
      </c>
      <c r="AL36" s="137"/>
      <c r="AM36" s="103">
        <v>657090</v>
      </c>
      <c r="AN36" s="102">
        <v>985634</v>
      </c>
      <c r="AO36" s="104">
        <f t="shared" si="10"/>
        <v>1642724</v>
      </c>
      <c r="AP36" s="136"/>
      <c r="AQ36" s="103">
        <v>267263</v>
      </c>
      <c r="AR36" s="102">
        <v>400895</v>
      </c>
      <c r="AS36" s="104">
        <f t="shared" si="11"/>
        <v>668158</v>
      </c>
      <c r="AT36" s="135"/>
      <c r="AU36" s="103">
        <v>563121</v>
      </c>
      <c r="AV36" s="102">
        <v>844682</v>
      </c>
      <c r="AW36" s="104">
        <f t="shared" si="12"/>
        <v>1407803</v>
      </c>
      <c r="AX36" s="136"/>
      <c r="AY36" s="103">
        <v>817593</v>
      </c>
      <c r="AZ36" s="102">
        <v>1226389</v>
      </c>
      <c r="BA36" s="104">
        <f t="shared" si="13"/>
        <v>2043982</v>
      </c>
      <c r="BB36" s="138"/>
      <c r="BC36" s="127"/>
      <c r="BD36" s="127"/>
      <c r="BE36" s="127"/>
    </row>
    <row r="37" spans="1:57" ht="13.5">
      <c r="A37" s="130" t="s">
        <v>31</v>
      </c>
      <c r="B37" s="130"/>
      <c r="C37" s="103">
        <f t="shared" si="0"/>
        <v>511702</v>
      </c>
      <c r="D37" s="102">
        <f t="shared" si="0"/>
        <v>767550</v>
      </c>
      <c r="E37" s="104">
        <f t="shared" si="1"/>
        <v>1279252</v>
      </c>
      <c r="F37" s="134"/>
      <c r="G37" s="103">
        <v>55636</v>
      </c>
      <c r="H37" s="102">
        <v>83453</v>
      </c>
      <c r="I37" s="104">
        <f t="shared" si="2"/>
        <v>139089</v>
      </c>
      <c r="J37" s="135"/>
      <c r="K37" s="103">
        <v>37991</v>
      </c>
      <c r="L37" s="102">
        <v>56986</v>
      </c>
      <c r="M37" s="104">
        <f t="shared" si="3"/>
        <v>94977</v>
      </c>
      <c r="N37" s="136"/>
      <c r="O37" s="103">
        <v>16060</v>
      </c>
      <c r="P37" s="102">
        <v>24089</v>
      </c>
      <c r="Q37" s="104">
        <f t="shared" si="4"/>
        <v>40149</v>
      </c>
      <c r="R37" s="136"/>
      <c r="S37" s="103">
        <v>61722</v>
      </c>
      <c r="T37" s="102">
        <v>92584</v>
      </c>
      <c r="U37" s="104">
        <f t="shared" si="5"/>
        <v>154306</v>
      </c>
      <c r="V37" s="136"/>
      <c r="W37" s="103">
        <v>28762</v>
      </c>
      <c r="X37" s="102">
        <v>43142</v>
      </c>
      <c r="Y37" s="104">
        <f t="shared" si="6"/>
        <v>71904</v>
      </c>
      <c r="Z37" s="136"/>
      <c r="AA37" s="103">
        <v>32056</v>
      </c>
      <c r="AB37" s="102">
        <v>48083</v>
      </c>
      <c r="AC37" s="104">
        <f t="shared" si="7"/>
        <v>80139</v>
      </c>
      <c r="AD37" s="136"/>
      <c r="AE37" s="103">
        <v>67000</v>
      </c>
      <c r="AF37" s="102">
        <v>100501</v>
      </c>
      <c r="AG37" s="104">
        <f t="shared" si="8"/>
        <v>167501</v>
      </c>
      <c r="AH37" s="136"/>
      <c r="AI37" s="103">
        <v>37615</v>
      </c>
      <c r="AJ37" s="102">
        <v>56422</v>
      </c>
      <c r="AK37" s="104">
        <f t="shared" si="9"/>
        <v>94037</v>
      </c>
      <c r="AL37" s="137"/>
      <c r="AM37" s="103">
        <v>35558</v>
      </c>
      <c r="AN37" s="102">
        <v>53336</v>
      </c>
      <c r="AO37" s="104">
        <f t="shared" si="10"/>
        <v>88894</v>
      </c>
      <c r="AP37" s="136"/>
      <c r="AQ37" s="103">
        <v>35404</v>
      </c>
      <c r="AR37" s="102">
        <v>53107</v>
      </c>
      <c r="AS37" s="104">
        <f t="shared" si="11"/>
        <v>88511</v>
      </c>
      <c r="AT37" s="135"/>
      <c r="AU37" s="103">
        <v>54449</v>
      </c>
      <c r="AV37" s="102">
        <v>81673</v>
      </c>
      <c r="AW37" s="104">
        <f t="shared" si="12"/>
        <v>136122</v>
      </c>
      <c r="AX37" s="136"/>
      <c r="AY37" s="103">
        <v>49449</v>
      </c>
      <c r="AZ37" s="102">
        <v>74174</v>
      </c>
      <c r="BA37" s="104">
        <f t="shared" si="13"/>
        <v>123623</v>
      </c>
      <c r="BB37" s="138"/>
      <c r="BC37" s="127"/>
      <c r="BD37" s="127"/>
      <c r="BE37" s="127"/>
    </row>
    <row r="38" spans="1:57" ht="13.5">
      <c r="A38" s="130" t="s">
        <v>32</v>
      </c>
      <c r="B38" s="130"/>
      <c r="C38" s="103">
        <f t="shared" si="0"/>
        <v>0</v>
      </c>
      <c r="D38" s="102">
        <f t="shared" si="0"/>
        <v>0</v>
      </c>
      <c r="E38" s="104">
        <f t="shared" si="1"/>
        <v>0</v>
      </c>
      <c r="F38" s="134"/>
      <c r="G38" s="103">
        <v>0</v>
      </c>
      <c r="H38" s="102">
        <v>0</v>
      </c>
      <c r="I38" s="104">
        <f t="shared" si="2"/>
        <v>0</v>
      </c>
      <c r="J38" s="135"/>
      <c r="K38" s="103">
        <v>0</v>
      </c>
      <c r="L38" s="102">
        <v>0</v>
      </c>
      <c r="M38" s="104">
        <f t="shared" si="3"/>
        <v>0</v>
      </c>
      <c r="N38" s="136"/>
      <c r="O38" s="103">
        <v>0</v>
      </c>
      <c r="P38" s="102">
        <v>0</v>
      </c>
      <c r="Q38" s="104">
        <f t="shared" si="4"/>
        <v>0</v>
      </c>
      <c r="R38" s="136"/>
      <c r="S38" s="103">
        <v>0</v>
      </c>
      <c r="T38" s="102">
        <v>0</v>
      </c>
      <c r="U38" s="104">
        <f t="shared" si="5"/>
        <v>0</v>
      </c>
      <c r="V38" s="136"/>
      <c r="W38" s="103">
        <v>0</v>
      </c>
      <c r="X38" s="102">
        <v>0</v>
      </c>
      <c r="Y38" s="104">
        <f t="shared" si="6"/>
        <v>0</v>
      </c>
      <c r="Z38" s="136"/>
      <c r="AA38" s="103">
        <v>0</v>
      </c>
      <c r="AB38" s="102">
        <v>0</v>
      </c>
      <c r="AC38" s="104">
        <f t="shared" si="7"/>
        <v>0</v>
      </c>
      <c r="AD38" s="136"/>
      <c r="AE38" s="103">
        <v>0</v>
      </c>
      <c r="AF38" s="102">
        <v>0</v>
      </c>
      <c r="AG38" s="104">
        <f t="shared" si="8"/>
        <v>0</v>
      </c>
      <c r="AH38" s="136"/>
      <c r="AI38" s="103">
        <v>0</v>
      </c>
      <c r="AJ38" s="102">
        <v>0</v>
      </c>
      <c r="AK38" s="104">
        <f t="shared" si="9"/>
        <v>0</v>
      </c>
      <c r="AL38" s="137"/>
      <c r="AM38" s="103">
        <v>0</v>
      </c>
      <c r="AN38" s="102">
        <v>0</v>
      </c>
      <c r="AO38" s="104">
        <f t="shared" si="10"/>
        <v>0</v>
      </c>
      <c r="AP38" s="136"/>
      <c r="AQ38" s="103">
        <v>0</v>
      </c>
      <c r="AR38" s="102">
        <v>0</v>
      </c>
      <c r="AS38" s="104">
        <f t="shared" si="11"/>
        <v>0</v>
      </c>
      <c r="AT38" s="135"/>
      <c r="AU38" s="103">
        <v>0</v>
      </c>
      <c r="AV38" s="102">
        <v>0</v>
      </c>
      <c r="AW38" s="104">
        <f t="shared" si="12"/>
        <v>0</v>
      </c>
      <c r="AX38" s="136"/>
      <c r="AY38" s="103">
        <v>0</v>
      </c>
      <c r="AZ38" s="102">
        <v>0</v>
      </c>
      <c r="BA38" s="104">
        <f t="shared" si="13"/>
        <v>0</v>
      </c>
      <c r="BB38" s="138"/>
      <c r="BC38" s="127"/>
      <c r="BD38" s="127"/>
      <c r="BE38" s="127"/>
    </row>
    <row r="39" spans="1:57" ht="13.5">
      <c r="A39" s="130" t="s">
        <v>33</v>
      </c>
      <c r="B39" s="130"/>
      <c r="C39" s="103">
        <f aca="true" t="shared" si="14" ref="C39:D64">G39+K39+O39+S39+W39+AA39+AE39+AI39+AM39+AQ39+AU39+AY39</f>
        <v>2433697</v>
      </c>
      <c r="D39" s="102">
        <f t="shared" si="14"/>
        <v>3650549</v>
      </c>
      <c r="E39" s="104">
        <f t="shared" si="1"/>
        <v>6084246</v>
      </c>
      <c r="F39" s="134"/>
      <c r="G39" s="103">
        <v>187943</v>
      </c>
      <c r="H39" s="102">
        <v>281914</v>
      </c>
      <c r="I39" s="104">
        <f t="shared" si="2"/>
        <v>469857</v>
      </c>
      <c r="J39" s="135"/>
      <c r="K39" s="103">
        <v>175839</v>
      </c>
      <c r="L39" s="102">
        <v>263759</v>
      </c>
      <c r="M39" s="104">
        <f t="shared" si="3"/>
        <v>439598</v>
      </c>
      <c r="N39" s="136"/>
      <c r="O39" s="103">
        <v>191776</v>
      </c>
      <c r="P39" s="102">
        <v>287664</v>
      </c>
      <c r="Q39" s="104">
        <f t="shared" si="4"/>
        <v>479440</v>
      </c>
      <c r="R39" s="136"/>
      <c r="S39" s="103">
        <v>157880</v>
      </c>
      <c r="T39" s="102">
        <v>236821</v>
      </c>
      <c r="U39" s="104">
        <f t="shared" si="5"/>
        <v>394701</v>
      </c>
      <c r="V39" s="136"/>
      <c r="W39" s="103">
        <v>136191</v>
      </c>
      <c r="X39" s="102">
        <v>204287</v>
      </c>
      <c r="Y39" s="104">
        <f t="shared" si="6"/>
        <v>340478</v>
      </c>
      <c r="Z39" s="136"/>
      <c r="AA39" s="103">
        <v>258226</v>
      </c>
      <c r="AB39" s="102">
        <v>387340</v>
      </c>
      <c r="AC39" s="104">
        <f t="shared" si="7"/>
        <v>645566</v>
      </c>
      <c r="AD39" s="136"/>
      <c r="AE39" s="103">
        <v>193864</v>
      </c>
      <c r="AF39" s="102">
        <v>290797</v>
      </c>
      <c r="AG39" s="104">
        <f t="shared" si="8"/>
        <v>484661</v>
      </c>
      <c r="AH39" s="136"/>
      <c r="AI39" s="103">
        <v>280713</v>
      </c>
      <c r="AJ39" s="102">
        <v>421069</v>
      </c>
      <c r="AK39" s="104">
        <f t="shared" si="9"/>
        <v>701782</v>
      </c>
      <c r="AL39" s="137"/>
      <c r="AM39" s="103">
        <v>195203</v>
      </c>
      <c r="AN39" s="102">
        <v>292805</v>
      </c>
      <c r="AO39" s="104">
        <f t="shared" si="10"/>
        <v>488008</v>
      </c>
      <c r="AP39" s="136"/>
      <c r="AQ39" s="103">
        <v>205695</v>
      </c>
      <c r="AR39" s="102">
        <v>308543</v>
      </c>
      <c r="AS39" s="104">
        <f t="shared" si="11"/>
        <v>514238</v>
      </c>
      <c r="AT39" s="135"/>
      <c r="AU39" s="103">
        <v>231879</v>
      </c>
      <c r="AV39" s="102">
        <v>347819</v>
      </c>
      <c r="AW39" s="104">
        <f t="shared" si="12"/>
        <v>579698</v>
      </c>
      <c r="AX39" s="136"/>
      <c r="AY39" s="103">
        <v>218488</v>
      </c>
      <c r="AZ39" s="102">
        <v>327731</v>
      </c>
      <c r="BA39" s="104">
        <f t="shared" si="13"/>
        <v>546219</v>
      </c>
      <c r="BB39" s="138"/>
      <c r="BC39" s="127"/>
      <c r="BD39" s="127"/>
      <c r="BE39" s="127"/>
    </row>
    <row r="40" spans="1:57" ht="13.5">
      <c r="A40" s="130" t="s">
        <v>34</v>
      </c>
      <c r="B40" s="130"/>
      <c r="C40" s="103">
        <f t="shared" si="14"/>
        <v>2699455</v>
      </c>
      <c r="D40" s="102">
        <f t="shared" si="14"/>
        <v>4049183</v>
      </c>
      <c r="E40" s="104">
        <f t="shared" si="1"/>
        <v>6748638</v>
      </c>
      <c r="F40" s="134"/>
      <c r="G40" s="103">
        <v>117716</v>
      </c>
      <c r="H40" s="102">
        <v>176575</v>
      </c>
      <c r="I40" s="104">
        <f t="shared" si="2"/>
        <v>294291</v>
      </c>
      <c r="J40" s="135"/>
      <c r="K40" s="103">
        <v>188113</v>
      </c>
      <c r="L40" s="102">
        <v>282169</v>
      </c>
      <c r="M40" s="104">
        <f t="shared" si="3"/>
        <v>470282</v>
      </c>
      <c r="N40" s="136"/>
      <c r="O40" s="103">
        <v>236284</v>
      </c>
      <c r="P40" s="102">
        <v>354426</v>
      </c>
      <c r="Q40" s="104">
        <f t="shared" si="4"/>
        <v>590710</v>
      </c>
      <c r="R40" s="136"/>
      <c r="S40" s="103">
        <v>164358</v>
      </c>
      <c r="T40" s="102">
        <v>246536</v>
      </c>
      <c r="U40" s="104">
        <f t="shared" si="5"/>
        <v>410894</v>
      </c>
      <c r="V40" s="136"/>
      <c r="W40" s="103">
        <v>220077</v>
      </c>
      <c r="X40" s="102">
        <v>330116</v>
      </c>
      <c r="Y40" s="104">
        <f t="shared" si="6"/>
        <v>550193</v>
      </c>
      <c r="Z40" s="136"/>
      <c r="AA40" s="103">
        <v>243352</v>
      </c>
      <c r="AB40" s="102">
        <v>365028</v>
      </c>
      <c r="AC40" s="104">
        <f t="shared" si="7"/>
        <v>608380</v>
      </c>
      <c r="AD40" s="136"/>
      <c r="AE40" s="103">
        <v>201954</v>
      </c>
      <c r="AF40" s="102">
        <v>302932</v>
      </c>
      <c r="AG40" s="104">
        <f t="shared" si="8"/>
        <v>504886</v>
      </c>
      <c r="AH40" s="136"/>
      <c r="AI40" s="103">
        <v>257705</v>
      </c>
      <c r="AJ40" s="102">
        <v>386557</v>
      </c>
      <c r="AK40" s="104">
        <f t="shared" si="9"/>
        <v>644262</v>
      </c>
      <c r="AL40" s="137"/>
      <c r="AM40" s="103">
        <v>245026</v>
      </c>
      <c r="AN40" s="102">
        <v>367539</v>
      </c>
      <c r="AO40" s="104">
        <f t="shared" si="10"/>
        <v>612565</v>
      </c>
      <c r="AP40" s="136"/>
      <c r="AQ40" s="103">
        <v>273867</v>
      </c>
      <c r="AR40" s="102">
        <v>410801</v>
      </c>
      <c r="AS40" s="104">
        <f t="shared" si="11"/>
        <v>684668</v>
      </c>
      <c r="AT40" s="135"/>
      <c r="AU40" s="103">
        <v>263168</v>
      </c>
      <c r="AV40" s="102">
        <v>394751</v>
      </c>
      <c r="AW40" s="104">
        <f t="shared" si="12"/>
        <v>657919</v>
      </c>
      <c r="AX40" s="136"/>
      <c r="AY40" s="103">
        <v>287835</v>
      </c>
      <c r="AZ40" s="102">
        <v>431753</v>
      </c>
      <c r="BA40" s="104">
        <f t="shared" si="13"/>
        <v>719588</v>
      </c>
      <c r="BB40" s="138"/>
      <c r="BC40" s="127"/>
      <c r="BD40" s="127"/>
      <c r="BE40" s="127"/>
    </row>
    <row r="41" spans="1:57" ht="13.5">
      <c r="A41" s="130" t="s">
        <v>35</v>
      </c>
      <c r="B41" s="130"/>
      <c r="C41" s="103">
        <f t="shared" si="14"/>
        <v>21405</v>
      </c>
      <c r="D41" s="102">
        <f t="shared" si="14"/>
        <v>32107</v>
      </c>
      <c r="E41" s="104">
        <f t="shared" si="1"/>
        <v>53512</v>
      </c>
      <c r="F41" s="134"/>
      <c r="G41" s="103">
        <v>0</v>
      </c>
      <c r="H41" s="102">
        <v>0</v>
      </c>
      <c r="I41" s="104">
        <f t="shared" si="2"/>
        <v>0</v>
      </c>
      <c r="J41" s="135"/>
      <c r="K41" s="103">
        <v>0</v>
      </c>
      <c r="L41" s="102">
        <v>0</v>
      </c>
      <c r="M41" s="104">
        <f t="shared" si="3"/>
        <v>0</v>
      </c>
      <c r="N41" s="136"/>
      <c r="O41" s="103">
        <v>746</v>
      </c>
      <c r="P41" s="102">
        <v>1119</v>
      </c>
      <c r="Q41" s="104">
        <f t="shared" si="4"/>
        <v>1865</v>
      </c>
      <c r="R41" s="136"/>
      <c r="S41" s="103">
        <v>0</v>
      </c>
      <c r="T41" s="102">
        <v>0</v>
      </c>
      <c r="U41" s="104">
        <f t="shared" si="5"/>
        <v>0</v>
      </c>
      <c r="V41" s="136"/>
      <c r="W41" s="103">
        <v>0</v>
      </c>
      <c r="X41" s="102">
        <v>0</v>
      </c>
      <c r="Y41" s="104">
        <f t="shared" si="6"/>
        <v>0</v>
      </c>
      <c r="Z41" s="136"/>
      <c r="AA41" s="103">
        <v>0</v>
      </c>
      <c r="AB41" s="102">
        <v>0</v>
      </c>
      <c r="AC41" s="104">
        <f t="shared" si="7"/>
        <v>0</v>
      </c>
      <c r="AD41" s="136"/>
      <c r="AE41" s="103">
        <v>0</v>
      </c>
      <c r="AF41" s="102">
        <v>0</v>
      </c>
      <c r="AG41" s="104">
        <f t="shared" si="8"/>
        <v>0</v>
      </c>
      <c r="AH41" s="136"/>
      <c r="AI41" s="103">
        <v>4893</v>
      </c>
      <c r="AJ41" s="102">
        <v>7339</v>
      </c>
      <c r="AK41" s="104">
        <f t="shared" si="9"/>
        <v>12232</v>
      </c>
      <c r="AL41" s="137"/>
      <c r="AM41" s="103">
        <v>1166</v>
      </c>
      <c r="AN41" s="102">
        <v>1749</v>
      </c>
      <c r="AO41" s="104">
        <f t="shared" si="10"/>
        <v>2915</v>
      </c>
      <c r="AP41" s="136"/>
      <c r="AQ41" s="103">
        <v>420</v>
      </c>
      <c r="AR41" s="102">
        <v>630</v>
      </c>
      <c r="AS41" s="104">
        <f t="shared" si="11"/>
        <v>1050</v>
      </c>
      <c r="AT41" s="135"/>
      <c r="AU41" s="103">
        <v>13760</v>
      </c>
      <c r="AV41" s="102">
        <v>20640</v>
      </c>
      <c r="AW41" s="104">
        <f t="shared" si="12"/>
        <v>34400</v>
      </c>
      <c r="AX41" s="136"/>
      <c r="AY41" s="103">
        <v>420</v>
      </c>
      <c r="AZ41" s="102">
        <v>630</v>
      </c>
      <c r="BA41" s="104">
        <f t="shared" si="13"/>
        <v>1050</v>
      </c>
      <c r="BB41" s="138"/>
      <c r="BC41" s="127"/>
      <c r="BD41" s="127"/>
      <c r="BE41" s="127"/>
    </row>
    <row r="42" spans="1:57" ht="13.5">
      <c r="A42" s="130" t="s">
        <v>36</v>
      </c>
      <c r="B42" s="130"/>
      <c r="C42" s="103">
        <f t="shared" si="14"/>
        <v>2042747</v>
      </c>
      <c r="D42" s="102">
        <f t="shared" si="14"/>
        <v>3064121</v>
      </c>
      <c r="E42" s="104">
        <f t="shared" si="1"/>
        <v>5106868</v>
      </c>
      <c r="F42" s="134"/>
      <c r="G42" s="103">
        <v>35278</v>
      </c>
      <c r="H42" s="102">
        <v>52918</v>
      </c>
      <c r="I42" s="104">
        <f t="shared" si="2"/>
        <v>88196</v>
      </c>
      <c r="J42" s="135"/>
      <c r="K42" s="103">
        <v>196179</v>
      </c>
      <c r="L42" s="102">
        <v>294268</v>
      </c>
      <c r="M42" s="104">
        <f t="shared" si="3"/>
        <v>490447</v>
      </c>
      <c r="N42" s="136"/>
      <c r="O42" s="103">
        <v>154667</v>
      </c>
      <c r="P42" s="102">
        <v>232001</v>
      </c>
      <c r="Q42" s="104">
        <f t="shared" si="4"/>
        <v>386668</v>
      </c>
      <c r="R42" s="136"/>
      <c r="S42" s="103">
        <v>180782</v>
      </c>
      <c r="T42" s="102">
        <v>271173</v>
      </c>
      <c r="U42" s="104">
        <f t="shared" si="5"/>
        <v>451955</v>
      </c>
      <c r="V42" s="136"/>
      <c r="W42" s="103">
        <v>150659</v>
      </c>
      <c r="X42" s="102">
        <v>225989</v>
      </c>
      <c r="Y42" s="104">
        <f t="shared" si="6"/>
        <v>376648</v>
      </c>
      <c r="Z42" s="136"/>
      <c r="AA42" s="103">
        <v>230792</v>
      </c>
      <c r="AB42" s="102">
        <v>346189</v>
      </c>
      <c r="AC42" s="104">
        <f t="shared" si="7"/>
        <v>576981</v>
      </c>
      <c r="AD42" s="136"/>
      <c r="AE42" s="103">
        <v>192570</v>
      </c>
      <c r="AF42" s="102">
        <v>288854</v>
      </c>
      <c r="AG42" s="104">
        <f t="shared" si="8"/>
        <v>481424</v>
      </c>
      <c r="AH42" s="136"/>
      <c r="AI42" s="103">
        <v>175154</v>
      </c>
      <c r="AJ42" s="102">
        <v>262731</v>
      </c>
      <c r="AK42" s="104">
        <f t="shared" si="9"/>
        <v>437885</v>
      </c>
      <c r="AL42" s="137"/>
      <c r="AM42" s="103">
        <v>198699</v>
      </c>
      <c r="AN42" s="102">
        <v>298048</v>
      </c>
      <c r="AO42" s="104">
        <f t="shared" si="10"/>
        <v>496747</v>
      </c>
      <c r="AP42" s="136"/>
      <c r="AQ42" s="103">
        <v>160198</v>
      </c>
      <c r="AR42" s="102">
        <v>240298</v>
      </c>
      <c r="AS42" s="104">
        <f t="shared" si="11"/>
        <v>400496</v>
      </c>
      <c r="AT42" s="135"/>
      <c r="AU42" s="103">
        <v>205519</v>
      </c>
      <c r="AV42" s="102">
        <v>308278</v>
      </c>
      <c r="AW42" s="104">
        <f t="shared" si="12"/>
        <v>513797</v>
      </c>
      <c r="AX42" s="136"/>
      <c r="AY42" s="103">
        <v>162250</v>
      </c>
      <c r="AZ42" s="102">
        <v>243374</v>
      </c>
      <c r="BA42" s="104">
        <f t="shared" si="13"/>
        <v>405624</v>
      </c>
      <c r="BB42" s="138"/>
      <c r="BC42" s="127"/>
      <c r="BD42" s="127"/>
      <c r="BE42" s="127"/>
    </row>
    <row r="43" spans="1:57" ht="13.5">
      <c r="A43" s="130" t="s">
        <v>37</v>
      </c>
      <c r="B43" s="130"/>
      <c r="C43" s="103">
        <f t="shared" si="14"/>
        <v>3921822</v>
      </c>
      <c r="D43" s="102">
        <f t="shared" si="14"/>
        <v>5882732</v>
      </c>
      <c r="E43" s="104">
        <f t="shared" si="1"/>
        <v>9804554</v>
      </c>
      <c r="F43" s="134"/>
      <c r="G43" s="103">
        <v>319145</v>
      </c>
      <c r="H43" s="102">
        <v>478717</v>
      </c>
      <c r="I43" s="104">
        <f t="shared" si="2"/>
        <v>797862</v>
      </c>
      <c r="J43" s="135"/>
      <c r="K43" s="103">
        <v>267172</v>
      </c>
      <c r="L43" s="102">
        <v>400757</v>
      </c>
      <c r="M43" s="104">
        <f t="shared" si="3"/>
        <v>667929</v>
      </c>
      <c r="N43" s="136"/>
      <c r="O43" s="103">
        <v>390391</v>
      </c>
      <c r="P43" s="102">
        <v>585587</v>
      </c>
      <c r="Q43" s="104">
        <f t="shared" si="4"/>
        <v>975978</v>
      </c>
      <c r="R43" s="136"/>
      <c r="S43" s="103">
        <v>304746</v>
      </c>
      <c r="T43" s="102">
        <v>457120</v>
      </c>
      <c r="U43" s="104">
        <f t="shared" si="5"/>
        <v>761866</v>
      </c>
      <c r="V43" s="136"/>
      <c r="W43" s="103">
        <v>298225</v>
      </c>
      <c r="X43" s="102">
        <v>447337</v>
      </c>
      <c r="Y43" s="104">
        <f t="shared" si="6"/>
        <v>745562</v>
      </c>
      <c r="Z43" s="136"/>
      <c r="AA43" s="103">
        <v>384410</v>
      </c>
      <c r="AB43" s="102">
        <v>576614</v>
      </c>
      <c r="AC43" s="104">
        <f t="shared" si="7"/>
        <v>961024</v>
      </c>
      <c r="AD43" s="136"/>
      <c r="AE43" s="103">
        <v>318199</v>
      </c>
      <c r="AF43" s="102">
        <v>477299</v>
      </c>
      <c r="AG43" s="104">
        <f t="shared" si="8"/>
        <v>795498</v>
      </c>
      <c r="AH43" s="136"/>
      <c r="AI43" s="103">
        <v>328513</v>
      </c>
      <c r="AJ43" s="102">
        <v>492770</v>
      </c>
      <c r="AK43" s="104">
        <f t="shared" si="9"/>
        <v>821283</v>
      </c>
      <c r="AL43" s="137"/>
      <c r="AM43" s="103">
        <v>422537</v>
      </c>
      <c r="AN43" s="102">
        <v>633806</v>
      </c>
      <c r="AO43" s="104">
        <f t="shared" si="10"/>
        <v>1056343</v>
      </c>
      <c r="AP43" s="136"/>
      <c r="AQ43" s="103">
        <v>365525</v>
      </c>
      <c r="AR43" s="102">
        <v>548287</v>
      </c>
      <c r="AS43" s="104">
        <f t="shared" si="11"/>
        <v>913812</v>
      </c>
      <c r="AT43" s="135"/>
      <c r="AU43" s="103">
        <v>320067</v>
      </c>
      <c r="AV43" s="102">
        <v>480100</v>
      </c>
      <c r="AW43" s="104">
        <f t="shared" si="12"/>
        <v>800167</v>
      </c>
      <c r="AX43" s="136"/>
      <c r="AY43" s="103">
        <v>202892</v>
      </c>
      <c r="AZ43" s="102">
        <v>304338</v>
      </c>
      <c r="BA43" s="104">
        <f t="shared" si="13"/>
        <v>507230</v>
      </c>
      <c r="BB43" s="138"/>
      <c r="BC43" s="127"/>
      <c r="BD43" s="127"/>
      <c r="BE43" s="127"/>
    </row>
    <row r="44" spans="1:57" ht="13.5">
      <c r="A44" s="130" t="s">
        <v>38</v>
      </c>
      <c r="B44" s="130"/>
      <c r="C44" s="103">
        <f t="shared" si="14"/>
        <v>568108</v>
      </c>
      <c r="D44" s="102">
        <f t="shared" si="14"/>
        <v>852161</v>
      </c>
      <c r="E44" s="104">
        <f t="shared" si="1"/>
        <v>1420269</v>
      </c>
      <c r="F44" s="134"/>
      <c r="G44" s="103">
        <v>71424</v>
      </c>
      <c r="H44" s="102">
        <v>107137</v>
      </c>
      <c r="I44" s="104">
        <f t="shared" si="2"/>
        <v>178561</v>
      </c>
      <c r="J44" s="135"/>
      <c r="K44" s="103">
        <v>63313</v>
      </c>
      <c r="L44" s="102">
        <v>94970</v>
      </c>
      <c r="M44" s="104">
        <f t="shared" si="3"/>
        <v>158283</v>
      </c>
      <c r="N44" s="136"/>
      <c r="O44" s="103">
        <v>39787</v>
      </c>
      <c r="P44" s="102">
        <v>59680</v>
      </c>
      <c r="Q44" s="104">
        <f t="shared" si="4"/>
        <v>99467</v>
      </c>
      <c r="R44" s="136"/>
      <c r="S44" s="103">
        <v>38942</v>
      </c>
      <c r="T44" s="102">
        <v>58413</v>
      </c>
      <c r="U44" s="104">
        <f t="shared" si="5"/>
        <v>97355</v>
      </c>
      <c r="V44" s="136"/>
      <c r="W44" s="103">
        <v>41114</v>
      </c>
      <c r="X44" s="102">
        <v>61671</v>
      </c>
      <c r="Y44" s="104">
        <f t="shared" si="6"/>
        <v>102785</v>
      </c>
      <c r="Z44" s="136"/>
      <c r="AA44" s="103">
        <v>44686</v>
      </c>
      <c r="AB44" s="102">
        <v>67029</v>
      </c>
      <c r="AC44" s="104">
        <f t="shared" si="7"/>
        <v>111715</v>
      </c>
      <c r="AD44" s="136"/>
      <c r="AE44" s="103">
        <v>41094</v>
      </c>
      <c r="AF44" s="102">
        <v>61640</v>
      </c>
      <c r="AG44" s="104">
        <f t="shared" si="8"/>
        <v>102734</v>
      </c>
      <c r="AH44" s="136"/>
      <c r="AI44" s="103">
        <v>51826</v>
      </c>
      <c r="AJ44" s="102">
        <v>77740</v>
      </c>
      <c r="AK44" s="104">
        <f t="shared" si="9"/>
        <v>129566</v>
      </c>
      <c r="AL44" s="137"/>
      <c r="AM44" s="103">
        <v>30413</v>
      </c>
      <c r="AN44" s="102">
        <v>45619</v>
      </c>
      <c r="AO44" s="104">
        <f t="shared" si="10"/>
        <v>76032</v>
      </c>
      <c r="AP44" s="136"/>
      <c r="AQ44" s="103">
        <v>54810</v>
      </c>
      <c r="AR44" s="102">
        <v>82214</v>
      </c>
      <c r="AS44" s="104">
        <f t="shared" si="11"/>
        <v>137024</v>
      </c>
      <c r="AT44" s="135"/>
      <c r="AU44" s="103">
        <v>32919</v>
      </c>
      <c r="AV44" s="102">
        <v>49378</v>
      </c>
      <c r="AW44" s="104">
        <f t="shared" si="12"/>
        <v>82297</v>
      </c>
      <c r="AX44" s="136"/>
      <c r="AY44" s="103">
        <v>57780</v>
      </c>
      <c r="AZ44" s="102">
        <v>86670</v>
      </c>
      <c r="BA44" s="104">
        <f t="shared" si="13"/>
        <v>144450</v>
      </c>
      <c r="BB44" s="138"/>
      <c r="BC44" s="127"/>
      <c r="BD44" s="127"/>
      <c r="BE44" s="127"/>
    </row>
    <row r="45" spans="1:57" ht="13.5">
      <c r="A45" s="130" t="s">
        <v>39</v>
      </c>
      <c r="B45" s="130"/>
      <c r="C45" s="103">
        <f t="shared" si="14"/>
        <v>558088</v>
      </c>
      <c r="D45" s="102">
        <f t="shared" si="14"/>
        <v>837134</v>
      </c>
      <c r="E45" s="104">
        <f t="shared" si="1"/>
        <v>1395222</v>
      </c>
      <c r="F45" s="134"/>
      <c r="G45" s="103">
        <v>42700</v>
      </c>
      <c r="H45" s="102">
        <v>64049</v>
      </c>
      <c r="I45" s="104">
        <f t="shared" si="2"/>
        <v>106749</v>
      </c>
      <c r="J45" s="135"/>
      <c r="K45" s="103">
        <v>29188</v>
      </c>
      <c r="L45" s="102">
        <v>43783</v>
      </c>
      <c r="M45" s="104">
        <f t="shared" si="3"/>
        <v>72971</v>
      </c>
      <c r="N45" s="136"/>
      <c r="O45" s="103">
        <v>53585</v>
      </c>
      <c r="P45" s="102">
        <v>80378</v>
      </c>
      <c r="Q45" s="104">
        <f t="shared" si="4"/>
        <v>133963</v>
      </c>
      <c r="R45" s="136"/>
      <c r="S45" s="103">
        <v>35557</v>
      </c>
      <c r="T45" s="102">
        <v>53336</v>
      </c>
      <c r="U45" s="104">
        <f t="shared" si="5"/>
        <v>88893</v>
      </c>
      <c r="V45" s="136"/>
      <c r="W45" s="103">
        <v>64273</v>
      </c>
      <c r="X45" s="102">
        <v>96410</v>
      </c>
      <c r="Y45" s="104">
        <f t="shared" si="6"/>
        <v>160683</v>
      </c>
      <c r="Z45" s="136"/>
      <c r="AA45" s="103">
        <v>42054</v>
      </c>
      <c r="AB45" s="102">
        <v>63081</v>
      </c>
      <c r="AC45" s="104">
        <f t="shared" si="7"/>
        <v>105135</v>
      </c>
      <c r="AD45" s="136"/>
      <c r="AE45" s="103">
        <v>55948</v>
      </c>
      <c r="AF45" s="102">
        <v>83922</v>
      </c>
      <c r="AG45" s="104">
        <f t="shared" si="8"/>
        <v>139870</v>
      </c>
      <c r="AH45" s="136"/>
      <c r="AI45" s="103">
        <v>38570</v>
      </c>
      <c r="AJ45" s="102">
        <v>57856</v>
      </c>
      <c r="AK45" s="104">
        <f t="shared" si="9"/>
        <v>96426</v>
      </c>
      <c r="AL45" s="137"/>
      <c r="AM45" s="103">
        <v>40960</v>
      </c>
      <c r="AN45" s="102">
        <v>61439</v>
      </c>
      <c r="AO45" s="104">
        <f t="shared" si="10"/>
        <v>102399</v>
      </c>
      <c r="AP45" s="136"/>
      <c r="AQ45" s="103">
        <v>43181</v>
      </c>
      <c r="AR45" s="102">
        <v>64772</v>
      </c>
      <c r="AS45" s="104">
        <f t="shared" si="11"/>
        <v>107953</v>
      </c>
      <c r="AT45" s="135"/>
      <c r="AU45" s="103">
        <v>56518</v>
      </c>
      <c r="AV45" s="102">
        <v>84776</v>
      </c>
      <c r="AW45" s="104">
        <f t="shared" si="12"/>
        <v>141294</v>
      </c>
      <c r="AX45" s="136"/>
      <c r="AY45" s="103">
        <v>55554</v>
      </c>
      <c r="AZ45" s="102">
        <v>83332</v>
      </c>
      <c r="BA45" s="104">
        <f t="shared" si="13"/>
        <v>138886</v>
      </c>
      <c r="BB45" s="138"/>
      <c r="BC45" s="127"/>
      <c r="BD45" s="127"/>
      <c r="BE45" s="127"/>
    </row>
    <row r="46" spans="1:57" ht="13.5">
      <c r="A46" s="130" t="s">
        <v>40</v>
      </c>
      <c r="B46" s="130"/>
      <c r="C46" s="103">
        <f t="shared" si="14"/>
        <v>120099</v>
      </c>
      <c r="D46" s="102">
        <f t="shared" si="14"/>
        <v>180150</v>
      </c>
      <c r="E46" s="104">
        <f t="shared" si="1"/>
        <v>300249</v>
      </c>
      <c r="F46" s="134"/>
      <c r="G46" s="103">
        <v>10389</v>
      </c>
      <c r="H46" s="102">
        <v>15584</v>
      </c>
      <c r="I46" s="104">
        <f t="shared" si="2"/>
        <v>25973</v>
      </c>
      <c r="J46" s="135"/>
      <c r="K46" s="103">
        <v>20199</v>
      </c>
      <c r="L46" s="102">
        <v>30298</v>
      </c>
      <c r="M46" s="104">
        <f t="shared" si="3"/>
        <v>50497</v>
      </c>
      <c r="N46" s="136"/>
      <c r="O46" s="103">
        <v>12938</v>
      </c>
      <c r="P46" s="102">
        <v>19406</v>
      </c>
      <c r="Q46" s="104">
        <f t="shared" si="4"/>
        <v>32344</v>
      </c>
      <c r="R46" s="136"/>
      <c r="S46" s="103">
        <v>10904</v>
      </c>
      <c r="T46" s="102">
        <v>16357</v>
      </c>
      <c r="U46" s="104">
        <f t="shared" si="5"/>
        <v>27261</v>
      </c>
      <c r="V46" s="136"/>
      <c r="W46" s="103">
        <v>10068</v>
      </c>
      <c r="X46" s="102">
        <v>15102</v>
      </c>
      <c r="Y46" s="104">
        <f t="shared" si="6"/>
        <v>25170</v>
      </c>
      <c r="Z46" s="136"/>
      <c r="AA46" s="103">
        <v>7652</v>
      </c>
      <c r="AB46" s="102">
        <v>11479</v>
      </c>
      <c r="AC46" s="104">
        <f t="shared" si="7"/>
        <v>19131</v>
      </c>
      <c r="AD46" s="136"/>
      <c r="AE46" s="103">
        <v>10068</v>
      </c>
      <c r="AF46" s="102">
        <v>15102</v>
      </c>
      <c r="AG46" s="104">
        <f t="shared" si="8"/>
        <v>25170</v>
      </c>
      <c r="AH46" s="136"/>
      <c r="AI46" s="103">
        <v>7956</v>
      </c>
      <c r="AJ46" s="102">
        <v>11935</v>
      </c>
      <c r="AK46" s="104">
        <f t="shared" si="9"/>
        <v>19891</v>
      </c>
      <c r="AL46" s="137"/>
      <c r="AM46" s="103">
        <v>12491</v>
      </c>
      <c r="AN46" s="102">
        <v>18737</v>
      </c>
      <c r="AO46" s="104">
        <f t="shared" si="10"/>
        <v>31228</v>
      </c>
      <c r="AP46" s="136"/>
      <c r="AQ46" s="103">
        <v>5034</v>
      </c>
      <c r="AR46" s="102">
        <v>7551</v>
      </c>
      <c r="AS46" s="104">
        <f t="shared" si="11"/>
        <v>12585</v>
      </c>
      <c r="AT46" s="135"/>
      <c r="AU46" s="103">
        <v>8230</v>
      </c>
      <c r="AV46" s="102">
        <v>12344</v>
      </c>
      <c r="AW46" s="104">
        <f t="shared" si="12"/>
        <v>20574</v>
      </c>
      <c r="AX46" s="136"/>
      <c r="AY46" s="103">
        <v>4170</v>
      </c>
      <c r="AZ46" s="102">
        <v>6255</v>
      </c>
      <c r="BA46" s="104">
        <f t="shared" si="13"/>
        <v>10425</v>
      </c>
      <c r="BB46" s="138"/>
      <c r="BC46" s="127"/>
      <c r="BD46" s="127"/>
      <c r="BE46" s="127"/>
    </row>
    <row r="47" spans="1:57" ht="13.5">
      <c r="A47" s="130" t="s">
        <v>41</v>
      </c>
      <c r="B47" s="130"/>
      <c r="C47" s="103">
        <f t="shared" si="14"/>
        <v>688239</v>
      </c>
      <c r="D47" s="102">
        <f t="shared" si="14"/>
        <v>1032356</v>
      </c>
      <c r="E47" s="104">
        <f t="shared" si="1"/>
        <v>1720595</v>
      </c>
      <c r="F47" s="134"/>
      <c r="G47" s="103">
        <v>68515</v>
      </c>
      <c r="H47" s="102">
        <v>102773</v>
      </c>
      <c r="I47" s="104">
        <f t="shared" si="2"/>
        <v>171288</v>
      </c>
      <c r="J47" s="135"/>
      <c r="K47" s="103">
        <v>36999</v>
      </c>
      <c r="L47" s="102">
        <v>55498</v>
      </c>
      <c r="M47" s="104">
        <f t="shared" si="3"/>
        <v>92497</v>
      </c>
      <c r="N47" s="136"/>
      <c r="O47" s="103">
        <v>48518</v>
      </c>
      <c r="P47" s="102">
        <v>72778</v>
      </c>
      <c r="Q47" s="104">
        <f t="shared" si="4"/>
        <v>121296</v>
      </c>
      <c r="R47" s="136"/>
      <c r="S47" s="103">
        <v>58812</v>
      </c>
      <c r="T47" s="102">
        <v>88218</v>
      </c>
      <c r="U47" s="104">
        <f t="shared" si="5"/>
        <v>147030</v>
      </c>
      <c r="V47" s="136"/>
      <c r="W47" s="103">
        <v>37479</v>
      </c>
      <c r="X47" s="102">
        <v>56218</v>
      </c>
      <c r="Y47" s="104">
        <f t="shared" si="6"/>
        <v>93697</v>
      </c>
      <c r="Z47" s="136"/>
      <c r="AA47" s="103">
        <v>70360</v>
      </c>
      <c r="AB47" s="102">
        <v>105540</v>
      </c>
      <c r="AC47" s="104">
        <f t="shared" si="7"/>
        <v>175900</v>
      </c>
      <c r="AD47" s="136"/>
      <c r="AE47" s="103">
        <v>57926</v>
      </c>
      <c r="AF47" s="102">
        <v>86888</v>
      </c>
      <c r="AG47" s="104">
        <f t="shared" si="8"/>
        <v>144814</v>
      </c>
      <c r="AH47" s="136"/>
      <c r="AI47" s="103">
        <v>103219</v>
      </c>
      <c r="AJ47" s="102">
        <v>154829</v>
      </c>
      <c r="AK47" s="104">
        <f t="shared" si="9"/>
        <v>258048</v>
      </c>
      <c r="AL47" s="137"/>
      <c r="AM47" s="103">
        <v>46453</v>
      </c>
      <c r="AN47" s="102">
        <v>69679</v>
      </c>
      <c r="AO47" s="104">
        <f t="shared" si="10"/>
        <v>116132</v>
      </c>
      <c r="AP47" s="136"/>
      <c r="AQ47" s="103">
        <v>69743</v>
      </c>
      <c r="AR47" s="102">
        <v>104614</v>
      </c>
      <c r="AS47" s="104">
        <f t="shared" si="11"/>
        <v>174357</v>
      </c>
      <c r="AT47" s="135"/>
      <c r="AU47" s="103">
        <v>34211</v>
      </c>
      <c r="AV47" s="102">
        <v>51316</v>
      </c>
      <c r="AW47" s="104">
        <f t="shared" si="12"/>
        <v>85527</v>
      </c>
      <c r="AX47" s="136"/>
      <c r="AY47" s="103">
        <v>56004</v>
      </c>
      <c r="AZ47" s="102">
        <v>84005</v>
      </c>
      <c r="BA47" s="104">
        <f t="shared" si="13"/>
        <v>140009</v>
      </c>
      <c r="BB47" s="138"/>
      <c r="BC47" s="127"/>
      <c r="BD47" s="127"/>
      <c r="BE47" s="127"/>
    </row>
    <row r="48" spans="1:57" ht="13.5">
      <c r="A48" s="130" t="s">
        <v>42</v>
      </c>
      <c r="B48" s="130"/>
      <c r="C48" s="103">
        <f t="shared" si="14"/>
        <v>80440</v>
      </c>
      <c r="D48" s="102">
        <f t="shared" si="14"/>
        <v>120661</v>
      </c>
      <c r="E48" s="104">
        <f t="shared" si="1"/>
        <v>201101</v>
      </c>
      <c r="F48" s="134"/>
      <c r="G48" s="103">
        <v>2548</v>
      </c>
      <c r="H48" s="102">
        <v>3823</v>
      </c>
      <c r="I48" s="104">
        <f t="shared" si="2"/>
        <v>6371</v>
      </c>
      <c r="J48" s="135"/>
      <c r="K48" s="103">
        <v>7815</v>
      </c>
      <c r="L48" s="102">
        <v>11723</v>
      </c>
      <c r="M48" s="104">
        <f t="shared" si="3"/>
        <v>19538</v>
      </c>
      <c r="N48" s="136"/>
      <c r="O48" s="103">
        <v>3068</v>
      </c>
      <c r="P48" s="102">
        <v>4602</v>
      </c>
      <c r="Q48" s="104">
        <f t="shared" si="4"/>
        <v>7670</v>
      </c>
      <c r="R48" s="136"/>
      <c r="S48" s="103">
        <v>0</v>
      </c>
      <c r="T48" s="102">
        <v>0</v>
      </c>
      <c r="U48" s="104">
        <f t="shared" si="5"/>
        <v>0</v>
      </c>
      <c r="V48" s="136"/>
      <c r="W48" s="103">
        <v>23495</v>
      </c>
      <c r="X48" s="102">
        <v>35243</v>
      </c>
      <c r="Y48" s="104">
        <f t="shared" si="6"/>
        <v>58738</v>
      </c>
      <c r="Z48" s="136"/>
      <c r="AA48" s="103">
        <v>0</v>
      </c>
      <c r="AB48" s="102">
        <v>0</v>
      </c>
      <c r="AC48" s="104">
        <f t="shared" si="7"/>
        <v>0</v>
      </c>
      <c r="AD48" s="136"/>
      <c r="AE48" s="103">
        <v>15119</v>
      </c>
      <c r="AF48" s="102">
        <v>22679</v>
      </c>
      <c r="AG48" s="104">
        <f t="shared" si="8"/>
        <v>37798</v>
      </c>
      <c r="AH48" s="136"/>
      <c r="AI48" s="103">
        <v>3129</v>
      </c>
      <c r="AJ48" s="102">
        <v>4693</v>
      </c>
      <c r="AK48" s="104">
        <f t="shared" si="9"/>
        <v>7822</v>
      </c>
      <c r="AL48" s="137"/>
      <c r="AM48" s="103">
        <v>2460</v>
      </c>
      <c r="AN48" s="102">
        <v>3690</v>
      </c>
      <c r="AO48" s="104">
        <f t="shared" si="10"/>
        <v>6150</v>
      </c>
      <c r="AP48" s="136"/>
      <c r="AQ48" s="103">
        <v>2460</v>
      </c>
      <c r="AR48" s="102">
        <v>3690</v>
      </c>
      <c r="AS48" s="104">
        <f t="shared" si="11"/>
        <v>6150</v>
      </c>
      <c r="AT48" s="135"/>
      <c r="AU48" s="103">
        <v>11920</v>
      </c>
      <c r="AV48" s="102">
        <v>17879</v>
      </c>
      <c r="AW48" s="104">
        <f t="shared" si="12"/>
        <v>29799</v>
      </c>
      <c r="AX48" s="136"/>
      <c r="AY48" s="103">
        <v>8426</v>
      </c>
      <c r="AZ48" s="102">
        <v>12639</v>
      </c>
      <c r="BA48" s="104">
        <f t="shared" si="13"/>
        <v>21065</v>
      </c>
      <c r="BB48" s="138"/>
      <c r="BC48" s="127"/>
      <c r="BD48" s="127"/>
      <c r="BE48" s="127"/>
    </row>
    <row r="49" spans="1:57" ht="13.5">
      <c r="A49" s="130" t="s">
        <v>43</v>
      </c>
      <c r="B49" s="130"/>
      <c r="C49" s="103">
        <f t="shared" si="14"/>
        <v>2734152</v>
      </c>
      <c r="D49" s="102">
        <f t="shared" si="14"/>
        <v>4101226</v>
      </c>
      <c r="E49" s="104">
        <f t="shared" si="1"/>
        <v>6835378</v>
      </c>
      <c r="F49" s="134"/>
      <c r="G49" s="103">
        <v>226518</v>
      </c>
      <c r="H49" s="102">
        <v>339776</v>
      </c>
      <c r="I49" s="104">
        <f t="shared" si="2"/>
        <v>566294</v>
      </c>
      <c r="J49" s="135"/>
      <c r="K49" s="103">
        <v>234317</v>
      </c>
      <c r="L49" s="102">
        <v>351475</v>
      </c>
      <c r="M49" s="104">
        <f t="shared" si="3"/>
        <v>585792</v>
      </c>
      <c r="N49" s="136"/>
      <c r="O49" s="103">
        <v>278926</v>
      </c>
      <c r="P49" s="102">
        <v>418389</v>
      </c>
      <c r="Q49" s="104">
        <f t="shared" si="4"/>
        <v>697315</v>
      </c>
      <c r="R49" s="136"/>
      <c r="S49" s="103">
        <v>250492</v>
      </c>
      <c r="T49" s="102">
        <v>375737</v>
      </c>
      <c r="U49" s="104">
        <f t="shared" si="5"/>
        <v>626229</v>
      </c>
      <c r="V49" s="136"/>
      <c r="W49" s="103">
        <v>227222</v>
      </c>
      <c r="X49" s="102">
        <v>340832</v>
      </c>
      <c r="Y49" s="104">
        <f t="shared" si="6"/>
        <v>568054</v>
      </c>
      <c r="Z49" s="136"/>
      <c r="AA49" s="103">
        <v>225579</v>
      </c>
      <c r="AB49" s="102">
        <v>338369</v>
      </c>
      <c r="AC49" s="104">
        <f t="shared" si="7"/>
        <v>563948</v>
      </c>
      <c r="AD49" s="136"/>
      <c r="AE49" s="103">
        <v>251393</v>
      </c>
      <c r="AF49" s="102">
        <v>377089</v>
      </c>
      <c r="AG49" s="104">
        <f t="shared" si="8"/>
        <v>628482</v>
      </c>
      <c r="AH49" s="136"/>
      <c r="AI49" s="103">
        <v>208802</v>
      </c>
      <c r="AJ49" s="102">
        <v>313204</v>
      </c>
      <c r="AK49" s="104">
        <f t="shared" si="9"/>
        <v>522006</v>
      </c>
      <c r="AL49" s="137"/>
      <c r="AM49" s="103">
        <v>222558</v>
      </c>
      <c r="AN49" s="102">
        <v>333838</v>
      </c>
      <c r="AO49" s="104">
        <f t="shared" si="10"/>
        <v>556396</v>
      </c>
      <c r="AP49" s="136"/>
      <c r="AQ49" s="103">
        <v>195162</v>
      </c>
      <c r="AR49" s="102">
        <v>292742</v>
      </c>
      <c r="AS49" s="104">
        <f t="shared" si="11"/>
        <v>487904</v>
      </c>
      <c r="AT49" s="135"/>
      <c r="AU49" s="103">
        <v>223518</v>
      </c>
      <c r="AV49" s="102">
        <v>335278</v>
      </c>
      <c r="AW49" s="104">
        <f t="shared" si="12"/>
        <v>558796</v>
      </c>
      <c r="AX49" s="136"/>
      <c r="AY49" s="103">
        <v>189665</v>
      </c>
      <c r="AZ49" s="102">
        <v>284497</v>
      </c>
      <c r="BA49" s="104">
        <f t="shared" si="13"/>
        <v>474162</v>
      </c>
      <c r="BB49" s="138"/>
      <c r="BC49" s="127"/>
      <c r="BD49" s="127"/>
      <c r="BE49" s="127"/>
    </row>
    <row r="50" spans="1:57" ht="13.5">
      <c r="A50" s="130" t="s">
        <v>44</v>
      </c>
      <c r="B50" s="130"/>
      <c r="C50" s="103">
        <f t="shared" si="14"/>
        <v>34323</v>
      </c>
      <c r="D50" s="102">
        <f t="shared" si="14"/>
        <v>51483</v>
      </c>
      <c r="E50" s="104">
        <f t="shared" si="1"/>
        <v>85806</v>
      </c>
      <c r="F50" s="134"/>
      <c r="G50" s="103">
        <v>0</v>
      </c>
      <c r="H50" s="102">
        <v>0</v>
      </c>
      <c r="I50" s="104">
        <f t="shared" si="2"/>
        <v>0</v>
      </c>
      <c r="J50" s="135"/>
      <c r="K50" s="103">
        <v>2597</v>
      </c>
      <c r="L50" s="102">
        <v>3895</v>
      </c>
      <c r="M50" s="104">
        <f t="shared" si="3"/>
        <v>6492</v>
      </c>
      <c r="N50" s="136"/>
      <c r="O50" s="103">
        <v>2597</v>
      </c>
      <c r="P50" s="102">
        <v>3895</v>
      </c>
      <c r="Q50" s="104">
        <f t="shared" si="4"/>
        <v>6492</v>
      </c>
      <c r="R50" s="136"/>
      <c r="S50" s="103">
        <v>5026</v>
      </c>
      <c r="T50" s="102">
        <v>7538</v>
      </c>
      <c r="U50" s="104">
        <f t="shared" si="5"/>
        <v>12564</v>
      </c>
      <c r="V50" s="136"/>
      <c r="W50" s="103">
        <v>0</v>
      </c>
      <c r="X50" s="102">
        <v>0</v>
      </c>
      <c r="Y50" s="104">
        <f t="shared" si="6"/>
        <v>0</v>
      </c>
      <c r="Z50" s="136"/>
      <c r="AA50" s="103">
        <v>2597</v>
      </c>
      <c r="AB50" s="102">
        <v>3895</v>
      </c>
      <c r="AC50" s="104">
        <f t="shared" si="7"/>
        <v>6492</v>
      </c>
      <c r="AD50" s="136"/>
      <c r="AE50" s="103">
        <v>0</v>
      </c>
      <c r="AF50" s="102">
        <v>0</v>
      </c>
      <c r="AG50" s="104">
        <f t="shared" si="8"/>
        <v>0</v>
      </c>
      <c r="AH50" s="136"/>
      <c r="AI50" s="103">
        <v>9594</v>
      </c>
      <c r="AJ50" s="102">
        <v>14392</v>
      </c>
      <c r="AK50" s="104">
        <f t="shared" si="9"/>
        <v>23986</v>
      </c>
      <c r="AL50" s="137"/>
      <c r="AM50" s="103">
        <v>0</v>
      </c>
      <c r="AN50" s="102">
        <v>0</v>
      </c>
      <c r="AO50" s="104">
        <f t="shared" si="10"/>
        <v>0</v>
      </c>
      <c r="AP50" s="136"/>
      <c r="AQ50" s="103">
        <v>0</v>
      </c>
      <c r="AR50" s="102">
        <v>0</v>
      </c>
      <c r="AS50" s="104">
        <f t="shared" si="11"/>
        <v>0</v>
      </c>
      <c r="AT50" s="135"/>
      <c r="AU50" s="103">
        <v>11912</v>
      </c>
      <c r="AV50" s="102">
        <v>17868</v>
      </c>
      <c r="AW50" s="104">
        <f t="shared" si="12"/>
        <v>29780</v>
      </c>
      <c r="AX50" s="136"/>
      <c r="AY50" s="103">
        <v>0</v>
      </c>
      <c r="AZ50" s="102">
        <v>0</v>
      </c>
      <c r="BA50" s="104">
        <f t="shared" si="13"/>
        <v>0</v>
      </c>
      <c r="BB50" s="138"/>
      <c r="BC50" s="127"/>
      <c r="BD50" s="127"/>
      <c r="BE50" s="127"/>
    </row>
    <row r="51" spans="1:57" ht="13.5">
      <c r="A51" s="130" t="s">
        <v>45</v>
      </c>
      <c r="B51" s="130"/>
      <c r="C51" s="103">
        <f t="shared" si="14"/>
        <v>12140</v>
      </c>
      <c r="D51" s="102">
        <f t="shared" si="14"/>
        <v>18207</v>
      </c>
      <c r="E51" s="104">
        <f t="shared" si="1"/>
        <v>30347</v>
      </c>
      <c r="F51" s="134"/>
      <c r="G51" s="103">
        <v>2678</v>
      </c>
      <c r="H51" s="102">
        <v>4016</v>
      </c>
      <c r="I51" s="104">
        <f t="shared" si="2"/>
        <v>6694</v>
      </c>
      <c r="J51" s="135"/>
      <c r="K51" s="103">
        <v>2073</v>
      </c>
      <c r="L51" s="102">
        <v>3109</v>
      </c>
      <c r="M51" s="104">
        <f t="shared" si="3"/>
        <v>5182</v>
      </c>
      <c r="N51" s="136"/>
      <c r="O51" s="103">
        <v>0</v>
      </c>
      <c r="P51" s="102">
        <v>0</v>
      </c>
      <c r="Q51" s="104">
        <f t="shared" si="4"/>
        <v>0</v>
      </c>
      <c r="R51" s="136"/>
      <c r="S51" s="103">
        <v>0</v>
      </c>
      <c r="T51" s="102">
        <v>0</v>
      </c>
      <c r="U51" s="104">
        <f t="shared" si="5"/>
        <v>0</v>
      </c>
      <c r="V51" s="136"/>
      <c r="W51" s="103">
        <v>0</v>
      </c>
      <c r="X51" s="102">
        <v>0</v>
      </c>
      <c r="Y51" s="104">
        <f t="shared" si="6"/>
        <v>0</v>
      </c>
      <c r="Z51" s="136"/>
      <c r="AA51" s="103">
        <v>0</v>
      </c>
      <c r="AB51" s="102">
        <v>0</v>
      </c>
      <c r="AC51" s="104">
        <f t="shared" si="7"/>
        <v>0</v>
      </c>
      <c r="AD51" s="136"/>
      <c r="AE51" s="103">
        <v>532</v>
      </c>
      <c r="AF51" s="102">
        <v>798</v>
      </c>
      <c r="AG51" s="104">
        <f t="shared" si="8"/>
        <v>1330</v>
      </c>
      <c r="AH51" s="136"/>
      <c r="AI51" s="103">
        <v>0</v>
      </c>
      <c r="AJ51" s="102">
        <v>0</v>
      </c>
      <c r="AK51" s="104">
        <f t="shared" si="9"/>
        <v>0</v>
      </c>
      <c r="AL51" s="137"/>
      <c r="AM51" s="103">
        <v>-86</v>
      </c>
      <c r="AN51" s="102">
        <v>-130</v>
      </c>
      <c r="AO51" s="104">
        <f t="shared" si="10"/>
        <v>-216</v>
      </c>
      <c r="AP51" s="136"/>
      <c r="AQ51" s="103">
        <v>3343</v>
      </c>
      <c r="AR51" s="102">
        <v>5014</v>
      </c>
      <c r="AS51" s="104">
        <f t="shared" si="11"/>
        <v>8357</v>
      </c>
      <c r="AT51" s="135"/>
      <c r="AU51" s="103">
        <v>3600</v>
      </c>
      <c r="AV51" s="102">
        <v>5400</v>
      </c>
      <c r="AW51" s="104">
        <f t="shared" si="12"/>
        <v>9000</v>
      </c>
      <c r="AX51" s="136"/>
      <c r="AY51" s="103">
        <v>0</v>
      </c>
      <c r="AZ51" s="102">
        <v>0</v>
      </c>
      <c r="BA51" s="104">
        <f t="shared" si="13"/>
        <v>0</v>
      </c>
      <c r="BB51" s="138"/>
      <c r="BC51" s="127"/>
      <c r="BD51" s="127"/>
      <c r="BE51" s="127"/>
    </row>
    <row r="52" spans="1:57" ht="13.5">
      <c r="A52" s="130" t="s">
        <v>46</v>
      </c>
      <c r="B52" s="130"/>
      <c r="C52" s="103">
        <f t="shared" si="14"/>
        <v>0</v>
      </c>
      <c r="D52" s="102">
        <f t="shared" si="14"/>
        <v>0</v>
      </c>
      <c r="E52" s="104">
        <f t="shared" si="1"/>
        <v>0</v>
      </c>
      <c r="F52" s="134"/>
      <c r="G52" s="103">
        <v>0</v>
      </c>
      <c r="H52" s="102">
        <v>0</v>
      </c>
      <c r="I52" s="104">
        <f t="shared" si="2"/>
        <v>0</v>
      </c>
      <c r="J52" s="135"/>
      <c r="K52" s="103">
        <v>0</v>
      </c>
      <c r="L52" s="102">
        <v>0</v>
      </c>
      <c r="M52" s="104">
        <f t="shared" si="3"/>
        <v>0</v>
      </c>
      <c r="N52" s="136"/>
      <c r="O52" s="103">
        <v>0</v>
      </c>
      <c r="P52" s="102">
        <v>0</v>
      </c>
      <c r="Q52" s="104">
        <f t="shared" si="4"/>
        <v>0</v>
      </c>
      <c r="R52" s="136"/>
      <c r="S52" s="103">
        <v>0</v>
      </c>
      <c r="T52" s="102">
        <v>0</v>
      </c>
      <c r="U52" s="104">
        <f t="shared" si="5"/>
        <v>0</v>
      </c>
      <c r="V52" s="136"/>
      <c r="W52" s="103">
        <v>0</v>
      </c>
      <c r="X52" s="102">
        <v>0</v>
      </c>
      <c r="Y52" s="104">
        <f t="shared" si="6"/>
        <v>0</v>
      </c>
      <c r="Z52" s="136"/>
      <c r="AA52" s="103">
        <v>0</v>
      </c>
      <c r="AB52" s="102">
        <v>0</v>
      </c>
      <c r="AC52" s="104">
        <f t="shared" si="7"/>
        <v>0</v>
      </c>
      <c r="AD52" s="136"/>
      <c r="AE52" s="103">
        <v>0</v>
      </c>
      <c r="AF52" s="102">
        <v>0</v>
      </c>
      <c r="AG52" s="104">
        <f t="shared" si="8"/>
        <v>0</v>
      </c>
      <c r="AH52" s="136"/>
      <c r="AI52" s="103">
        <v>0</v>
      </c>
      <c r="AJ52" s="102">
        <v>0</v>
      </c>
      <c r="AK52" s="104">
        <f t="shared" si="9"/>
        <v>0</v>
      </c>
      <c r="AL52" s="137"/>
      <c r="AM52" s="103">
        <v>0</v>
      </c>
      <c r="AN52" s="102">
        <v>0</v>
      </c>
      <c r="AO52" s="104">
        <f t="shared" si="10"/>
        <v>0</v>
      </c>
      <c r="AP52" s="136"/>
      <c r="AQ52" s="103">
        <v>0</v>
      </c>
      <c r="AR52" s="102">
        <v>0</v>
      </c>
      <c r="AS52" s="104">
        <f t="shared" si="11"/>
        <v>0</v>
      </c>
      <c r="AT52" s="135"/>
      <c r="AU52" s="103">
        <v>0</v>
      </c>
      <c r="AV52" s="102">
        <v>0</v>
      </c>
      <c r="AW52" s="104">
        <f t="shared" si="12"/>
        <v>0</v>
      </c>
      <c r="AX52" s="136"/>
      <c r="AY52" s="103">
        <v>0</v>
      </c>
      <c r="AZ52" s="102">
        <v>0</v>
      </c>
      <c r="BA52" s="104">
        <f t="shared" si="13"/>
        <v>0</v>
      </c>
      <c r="BB52" s="138"/>
      <c r="BC52" s="127"/>
      <c r="BD52" s="127"/>
      <c r="BE52" s="127"/>
    </row>
    <row r="53" spans="1:57" ht="13.5">
      <c r="A53" s="130" t="s">
        <v>47</v>
      </c>
      <c r="B53" s="130"/>
      <c r="C53" s="103">
        <f t="shared" si="14"/>
        <v>47807</v>
      </c>
      <c r="D53" s="102">
        <f t="shared" si="14"/>
        <v>71712</v>
      </c>
      <c r="E53" s="104">
        <f t="shared" si="1"/>
        <v>119519</v>
      </c>
      <c r="F53" s="134"/>
      <c r="G53" s="103">
        <v>10486</v>
      </c>
      <c r="H53" s="102">
        <v>15730</v>
      </c>
      <c r="I53" s="104">
        <f t="shared" si="2"/>
        <v>26216</v>
      </c>
      <c r="J53" s="135"/>
      <c r="K53" s="103">
        <v>5355</v>
      </c>
      <c r="L53" s="102">
        <v>8033</v>
      </c>
      <c r="M53" s="104">
        <f t="shared" si="3"/>
        <v>13388</v>
      </c>
      <c r="N53" s="136"/>
      <c r="O53" s="103">
        <v>-3218</v>
      </c>
      <c r="P53" s="102">
        <v>-4826</v>
      </c>
      <c r="Q53" s="104">
        <f t="shared" si="4"/>
        <v>-8044</v>
      </c>
      <c r="R53" s="136"/>
      <c r="S53" s="103">
        <v>2678</v>
      </c>
      <c r="T53" s="102">
        <v>4016</v>
      </c>
      <c r="U53" s="104">
        <f t="shared" si="5"/>
        <v>6694</v>
      </c>
      <c r="V53" s="136"/>
      <c r="W53" s="103">
        <v>2678</v>
      </c>
      <c r="X53" s="102">
        <v>4016</v>
      </c>
      <c r="Y53" s="104">
        <f t="shared" si="6"/>
        <v>6694</v>
      </c>
      <c r="Z53" s="136"/>
      <c r="AA53" s="103">
        <v>1036</v>
      </c>
      <c r="AB53" s="102">
        <v>1555</v>
      </c>
      <c r="AC53" s="104">
        <f t="shared" si="7"/>
        <v>2591</v>
      </c>
      <c r="AD53" s="136"/>
      <c r="AE53" s="103">
        <v>0</v>
      </c>
      <c r="AF53" s="102">
        <v>0</v>
      </c>
      <c r="AG53" s="104">
        <f t="shared" si="8"/>
        <v>0</v>
      </c>
      <c r="AH53" s="136"/>
      <c r="AI53" s="103">
        <v>6491</v>
      </c>
      <c r="AJ53" s="102">
        <v>9736</v>
      </c>
      <c r="AK53" s="104">
        <f t="shared" si="9"/>
        <v>16227</v>
      </c>
      <c r="AL53" s="137"/>
      <c r="AM53" s="103">
        <v>8606</v>
      </c>
      <c r="AN53" s="102">
        <v>12910</v>
      </c>
      <c r="AO53" s="104">
        <f t="shared" si="10"/>
        <v>21516</v>
      </c>
      <c r="AP53" s="136"/>
      <c r="AQ53" s="103">
        <v>4630</v>
      </c>
      <c r="AR53" s="102">
        <v>6944</v>
      </c>
      <c r="AS53" s="104">
        <f t="shared" si="11"/>
        <v>11574</v>
      </c>
      <c r="AT53" s="135"/>
      <c r="AU53" s="103">
        <v>4431</v>
      </c>
      <c r="AV53" s="102">
        <v>6647</v>
      </c>
      <c r="AW53" s="104">
        <f t="shared" si="12"/>
        <v>11078</v>
      </c>
      <c r="AX53" s="136"/>
      <c r="AY53" s="103">
        <v>4634</v>
      </c>
      <c r="AZ53" s="102">
        <v>6951</v>
      </c>
      <c r="BA53" s="104">
        <f t="shared" si="13"/>
        <v>11585</v>
      </c>
      <c r="BB53" s="138"/>
      <c r="BC53" s="127"/>
      <c r="BD53" s="127"/>
      <c r="BE53" s="127"/>
    </row>
    <row r="54" spans="1:57" ht="13.5">
      <c r="A54" s="130" t="s">
        <v>48</v>
      </c>
      <c r="B54" s="130"/>
      <c r="C54" s="103">
        <f t="shared" si="14"/>
        <v>500801</v>
      </c>
      <c r="D54" s="102">
        <f t="shared" si="14"/>
        <v>751201</v>
      </c>
      <c r="E54" s="104">
        <f t="shared" si="1"/>
        <v>1252002</v>
      </c>
      <c r="F54" s="134"/>
      <c r="G54" s="103">
        <v>50083</v>
      </c>
      <c r="H54" s="102">
        <v>75125</v>
      </c>
      <c r="I54" s="104">
        <f t="shared" si="2"/>
        <v>125208</v>
      </c>
      <c r="J54" s="135"/>
      <c r="K54" s="103">
        <v>50211</v>
      </c>
      <c r="L54" s="102">
        <v>75317</v>
      </c>
      <c r="M54" s="104">
        <f t="shared" si="3"/>
        <v>125528</v>
      </c>
      <c r="N54" s="136"/>
      <c r="O54" s="103">
        <v>52214</v>
      </c>
      <c r="P54" s="102">
        <v>78321</v>
      </c>
      <c r="Q54" s="104">
        <f t="shared" si="4"/>
        <v>130535</v>
      </c>
      <c r="R54" s="136"/>
      <c r="S54" s="103">
        <v>41749</v>
      </c>
      <c r="T54" s="102">
        <v>62623</v>
      </c>
      <c r="U54" s="104">
        <f t="shared" si="5"/>
        <v>104372</v>
      </c>
      <c r="V54" s="136"/>
      <c r="W54" s="103">
        <v>54816</v>
      </c>
      <c r="X54" s="102">
        <v>82223</v>
      </c>
      <c r="Y54" s="104">
        <f t="shared" si="6"/>
        <v>137039</v>
      </c>
      <c r="Z54" s="136"/>
      <c r="AA54" s="103">
        <v>45091</v>
      </c>
      <c r="AB54" s="102">
        <v>67636</v>
      </c>
      <c r="AC54" s="104">
        <f t="shared" si="7"/>
        <v>112727</v>
      </c>
      <c r="AD54" s="136"/>
      <c r="AE54" s="103">
        <v>44080</v>
      </c>
      <c r="AF54" s="102">
        <v>66119</v>
      </c>
      <c r="AG54" s="104">
        <f t="shared" si="8"/>
        <v>110199</v>
      </c>
      <c r="AH54" s="136"/>
      <c r="AI54" s="103">
        <v>52957</v>
      </c>
      <c r="AJ54" s="102">
        <v>79436</v>
      </c>
      <c r="AK54" s="104">
        <f t="shared" si="9"/>
        <v>132393</v>
      </c>
      <c r="AL54" s="137"/>
      <c r="AM54" s="103">
        <v>10737</v>
      </c>
      <c r="AN54" s="102">
        <v>16106</v>
      </c>
      <c r="AO54" s="104">
        <f t="shared" si="10"/>
        <v>26843</v>
      </c>
      <c r="AP54" s="136"/>
      <c r="AQ54" s="103">
        <v>35239</v>
      </c>
      <c r="AR54" s="102">
        <v>52859</v>
      </c>
      <c r="AS54" s="104">
        <f t="shared" si="11"/>
        <v>88098</v>
      </c>
      <c r="AT54" s="135"/>
      <c r="AU54" s="103">
        <v>28651</v>
      </c>
      <c r="AV54" s="102">
        <v>42976</v>
      </c>
      <c r="AW54" s="104">
        <f t="shared" si="12"/>
        <v>71627</v>
      </c>
      <c r="AX54" s="136"/>
      <c r="AY54" s="103">
        <v>34973</v>
      </c>
      <c r="AZ54" s="102">
        <v>52460</v>
      </c>
      <c r="BA54" s="104">
        <f t="shared" si="13"/>
        <v>87433</v>
      </c>
      <c r="BB54" s="138"/>
      <c r="BC54" s="127"/>
      <c r="BD54" s="127"/>
      <c r="BE54" s="127"/>
    </row>
    <row r="55" spans="1:57" ht="13.5">
      <c r="A55" s="130" t="s">
        <v>49</v>
      </c>
      <c r="B55" s="130"/>
      <c r="C55" s="103">
        <f t="shared" si="14"/>
        <v>1010899</v>
      </c>
      <c r="D55" s="102">
        <f t="shared" si="14"/>
        <v>1516349</v>
      </c>
      <c r="E55" s="104">
        <f t="shared" si="1"/>
        <v>2527248</v>
      </c>
      <c r="F55" s="134"/>
      <c r="G55" s="103">
        <v>54564</v>
      </c>
      <c r="H55" s="102">
        <v>81845</v>
      </c>
      <c r="I55" s="104">
        <f t="shared" si="2"/>
        <v>136409</v>
      </c>
      <c r="J55" s="135"/>
      <c r="K55" s="103">
        <v>54466</v>
      </c>
      <c r="L55" s="102">
        <v>81700</v>
      </c>
      <c r="M55" s="104">
        <f t="shared" si="3"/>
        <v>136166</v>
      </c>
      <c r="N55" s="136"/>
      <c r="O55" s="103">
        <v>84268</v>
      </c>
      <c r="P55" s="102">
        <v>126401</v>
      </c>
      <c r="Q55" s="104">
        <f t="shared" si="4"/>
        <v>210669</v>
      </c>
      <c r="R55" s="136"/>
      <c r="S55" s="103">
        <v>87784</v>
      </c>
      <c r="T55" s="102">
        <v>131676</v>
      </c>
      <c r="U55" s="104">
        <f t="shared" si="5"/>
        <v>219460</v>
      </c>
      <c r="V55" s="136"/>
      <c r="W55" s="103">
        <v>75156</v>
      </c>
      <c r="X55" s="102">
        <v>112735</v>
      </c>
      <c r="Y55" s="104">
        <f t="shared" si="6"/>
        <v>187891</v>
      </c>
      <c r="Z55" s="136"/>
      <c r="AA55" s="103">
        <v>108980</v>
      </c>
      <c r="AB55" s="102">
        <v>163470</v>
      </c>
      <c r="AC55" s="104">
        <f t="shared" si="7"/>
        <v>272450</v>
      </c>
      <c r="AD55" s="136"/>
      <c r="AE55" s="103">
        <v>99489</v>
      </c>
      <c r="AF55" s="102">
        <v>149234</v>
      </c>
      <c r="AG55" s="104">
        <f t="shared" si="8"/>
        <v>248723</v>
      </c>
      <c r="AH55" s="136"/>
      <c r="AI55" s="103">
        <v>84937</v>
      </c>
      <c r="AJ55" s="102">
        <v>127406</v>
      </c>
      <c r="AK55" s="104">
        <f t="shared" si="9"/>
        <v>212343</v>
      </c>
      <c r="AL55" s="137"/>
      <c r="AM55" s="103">
        <v>87535</v>
      </c>
      <c r="AN55" s="102">
        <v>131302</v>
      </c>
      <c r="AO55" s="104">
        <f t="shared" si="10"/>
        <v>218837</v>
      </c>
      <c r="AP55" s="136"/>
      <c r="AQ55" s="103">
        <v>98294</v>
      </c>
      <c r="AR55" s="102">
        <v>147440</v>
      </c>
      <c r="AS55" s="104">
        <f t="shared" si="11"/>
        <v>245734</v>
      </c>
      <c r="AT55" s="135"/>
      <c r="AU55" s="103">
        <v>79214</v>
      </c>
      <c r="AV55" s="102">
        <v>118821</v>
      </c>
      <c r="AW55" s="104">
        <f t="shared" si="12"/>
        <v>198035</v>
      </c>
      <c r="AX55" s="136"/>
      <c r="AY55" s="103">
        <v>96212</v>
      </c>
      <c r="AZ55" s="102">
        <v>144319</v>
      </c>
      <c r="BA55" s="104">
        <f t="shared" si="13"/>
        <v>240531</v>
      </c>
      <c r="BB55" s="138"/>
      <c r="BC55" s="127"/>
      <c r="BD55" s="127"/>
      <c r="BE55" s="127"/>
    </row>
    <row r="56" spans="1:57" ht="13.5">
      <c r="A56" s="130" t="s">
        <v>64</v>
      </c>
      <c r="B56" s="130"/>
      <c r="C56" s="103">
        <f t="shared" si="14"/>
        <v>258327</v>
      </c>
      <c r="D56" s="102">
        <f t="shared" si="14"/>
        <v>387493</v>
      </c>
      <c r="E56" s="104">
        <f t="shared" si="1"/>
        <v>645820</v>
      </c>
      <c r="F56" s="134"/>
      <c r="G56" s="103">
        <v>14781</v>
      </c>
      <c r="H56" s="102">
        <v>22172</v>
      </c>
      <c r="I56" s="104">
        <f t="shared" si="2"/>
        <v>36953</v>
      </c>
      <c r="J56" s="135"/>
      <c r="K56" s="103">
        <v>14550</v>
      </c>
      <c r="L56" s="102">
        <v>21825</v>
      </c>
      <c r="M56" s="104">
        <f t="shared" si="3"/>
        <v>36375</v>
      </c>
      <c r="N56" s="136"/>
      <c r="O56" s="103">
        <v>21814</v>
      </c>
      <c r="P56" s="102">
        <v>32721</v>
      </c>
      <c r="Q56" s="104">
        <f t="shared" si="4"/>
        <v>54535</v>
      </c>
      <c r="R56" s="136"/>
      <c r="S56" s="103">
        <v>22332</v>
      </c>
      <c r="T56" s="102">
        <v>33499</v>
      </c>
      <c r="U56" s="104">
        <f t="shared" si="5"/>
        <v>55831</v>
      </c>
      <c r="V56" s="136"/>
      <c r="W56" s="103">
        <v>5034</v>
      </c>
      <c r="X56" s="102">
        <v>7551</v>
      </c>
      <c r="Y56" s="104">
        <f t="shared" si="6"/>
        <v>12585</v>
      </c>
      <c r="Z56" s="136"/>
      <c r="AA56" s="103">
        <v>33858</v>
      </c>
      <c r="AB56" s="102">
        <v>50787</v>
      </c>
      <c r="AC56" s="104">
        <f t="shared" si="7"/>
        <v>84645</v>
      </c>
      <c r="AD56" s="136"/>
      <c r="AE56" s="103">
        <v>35728</v>
      </c>
      <c r="AF56" s="102">
        <v>53591</v>
      </c>
      <c r="AG56" s="104">
        <f t="shared" si="8"/>
        <v>89319</v>
      </c>
      <c r="AH56" s="136"/>
      <c r="AI56" s="103">
        <v>2678</v>
      </c>
      <c r="AJ56" s="102">
        <v>4016</v>
      </c>
      <c r="AK56" s="104">
        <f t="shared" si="9"/>
        <v>6694</v>
      </c>
      <c r="AL56" s="137"/>
      <c r="AM56" s="103">
        <v>35350</v>
      </c>
      <c r="AN56" s="102">
        <v>53026</v>
      </c>
      <c r="AO56" s="104">
        <f t="shared" si="10"/>
        <v>88376</v>
      </c>
      <c r="AP56" s="136"/>
      <c r="AQ56" s="103">
        <v>27894</v>
      </c>
      <c r="AR56" s="102">
        <v>41841</v>
      </c>
      <c r="AS56" s="104">
        <f t="shared" si="11"/>
        <v>69735</v>
      </c>
      <c r="AT56" s="135"/>
      <c r="AU56" s="103">
        <v>21132</v>
      </c>
      <c r="AV56" s="102">
        <v>31699</v>
      </c>
      <c r="AW56" s="104">
        <f t="shared" si="12"/>
        <v>52831</v>
      </c>
      <c r="AX56" s="136"/>
      <c r="AY56" s="103">
        <v>23176</v>
      </c>
      <c r="AZ56" s="102">
        <v>34765</v>
      </c>
      <c r="BA56" s="104">
        <f t="shared" si="13"/>
        <v>57941</v>
      </c>
      <c r="BB56" s="138"/>
      <c r="BC56" s="127"/>
      <c r="BD56" s="127"/>
      <c r="BE56" s="127"/>
    </row>
    <row r="57" spans="1:57" ht="13.5">
      <c r="A57" s="130" t="s">
        <v>51</v>
      </c>
      <c r="B57" s="130"/>
      <c r="C57" s="103">
        <f t="shared" si="14"/>
        <v>120089</v>
      </c>
      <c r="D57" s="102">
        <f t="shared" si="14"/>
        <v>180128</v>
      </c>
      <c r="E57" s="104">
        <f t="shared" si="1"/>
        <v>300217</v>
      </c>
      <c r="F57" s="134"/>
      <c r="G57" s="103">
        <v>12384</v>
      </c>
      <c r="H57" s="102">
        <v>18575</v>
      </c>
      <c r="I57" s="104">
        <f t="shared" si="2"/>
        <v>30959</v>
      </c>
      <c r="J57" s="135"/>
      <c r="K57" s="103">
        <v>12753</v>
      </c>
      <c r="L57" s="102">
        <v>19129</v>
      </c>
      <c r="M57" s="104">
        <f t="shared" si="3"/>
        <v>31882</v>
      </c>
      <c r="N57" s="136"/>
      <c r="O57" s="103">
        <v>11682</v>
      </c>
      <c r="P57" s="102">
        <v>17522</v>
      </c>
      <c r="Q57" s="104">
        <f t="shared" si="4"/>
        <v>29204</v>
      </c>
      <c r="R57" s="136"/>
      <c r="S57" s="103">
        <v>10075</v>
      </c>
      <c r="T57" s="102">
        <v>15113</v>
      </c>
      <c r="U57" s="104">
        <f t="shared" si="5"/>
        <v>25188</v>
      </c>
      <c r="V57" s="136"/>
      <c r="W57" s="103">
        <v>14826</v>
      </c>
      <c r="X57" s="102">
        <v>22238</v>
      </c>
      <c r="Y57" s="104">
        <f t="shared" si="6"/>
        <v>37064</v>
      </c>
      <c r="Z57" s="136"/>
      <c r="AA57" s="103">
        <v>10075</v>
      </c>
      <c r="AB57" s="102">
        <v>15113</v>
      </c>
      <c r="AC57" s="104">
        <f t="shared" si="7"/>
        <v>25188</v>
      </c>
      <c r="AD57" s="136"/>
      <c r="AE57" s="103">
        <v>8129</v>
      </c>
      <c r="AF57" s="102">
        <v>12193</v>
      </c>
      <c r="AG57" s="104">
        <f t="shared" si="8"/>
        <v>20322</v>
      </c>
      <c r="AH57" s="136"/>
      <c r="AI57" s="103">
        <v>8033</v>
      </c>
      <c r="AJ57" s="102">
        <v>12049</v>
      </c>
      <c r="AK57" s="104">
        <f t="shared" si="9"/>
        <v>20082</v>
      </c>
      <c r="AL57" s="137"/>
      <c r="AM57" s="103">
        <v>8033</v>
      </c>
      <c r="AN57" s="102">
        <v>12049</v>
      </c>
      <c r="AO57" s="104">
        <f t="shared" si="10"/>
        <v>20082</v>
      </c>
      <c r="AP57" s="136"/>
      <c r="AQ57" s="103">
        <v>8033</v>
      </c>
      <c r="AR57" s="102">
        <v>12049</v>
      </c>
      <c r="AS57" s="104">
        <f t="shared" si="11"/>
        <v>20082</v>
      </c>
      <c r="AT57" s="135"/>
      <c r="AU57" s="103">
        <v>8033</v>
      </c>
      <c r="AV57" s="102">
        <v>12049</v>
      </c>
      <c r="AW57" s="104">
        <f t="shared" si="12"/>
        <v>20082</v>
      </c>
      <c r="AX57" s="136"/>
      <c r="AY57" s="103">
        <v>8033</v>
      </c>
      <c r="AZ57" s="102">
        <v>12049</v>
      </c>
      <c r="BA57" s="104">
        <f t="shared" si="13"/>
        <v>20082</v>
      </c>
      <c r="BB57" s="138"/>
      <c r="BC57" s="127"/>
      <c r="BD57" s="127"/>
      <c r="BE57" s="127"/>
    </row>
    <row r="58" spans="1:57" ht="13.5">
      <c r="A58" s="130" t="s">
        <v>52</v>
      </c>
      <c r="B58" s="130"/>
      <c r="C58" s="103">
        <f t="shared" si="14"/>
        <v>9349</v>
      </c>
      <c r="D58" s="102">
        <f t="shared" si="14"/>
        <v>14025</v>
      </c>
      <c r="E58" s="104">
        <f t="shared" si="1"/>
        <v>23374</v>
      </c>
      <c r="F58" s="134"/>
      <c r="G58" s="103">
        <v>0</v>
      </c>
      <c r="H58" s="102">
        <v>0</v>
      </c>
      <c r="I58" s="104">
        <f t="shared" si="2"/>
        <v>0</v>
      </c>
      <c r="J58" s="135"/>
      <c r="K58" s="103">
        <v>0</v>
      </c>
      <c r="L58" s="102">
        <v>0</v>
      </c>
      <c r="M58" s="104">
        <f t="shared" si="3"/>
        <v>0</v>
      </c>
      <c r="N58" s="136"/>
      <c r="O58" s="103">
        <v>0</v>
      </c>
      <c r="P58" s="102">
        <v>0</v>
      </c>
      <c r="Q58" s="104">
        <f t="shared" si="4"/>
        <v>0</v>
      </c>
      <c r="R58" s="136"/>
      <c r="S58" s="103">
        <v>0</v>
      </c>
      <c r="T58" s="102">
        <v>0</v>
      </c>
      <c r="U58" s="104">
        <f t="shared" si="5"/>
        <v>0</v>
      </c>
      <c r="V58" s="136"/>
      <c r="W58" s="103">
        <v>0</v>
      </c>
      <c r="X58" s="102">
        <v>0</v>
      </c>
      <c r="Y58" s="104">
        <f t="shared" si="6"/>
        <v>0</v>
      </c>
      <c r="Z58" s="136"/>
      <c r="AA58" s="103">
        <v>0</v>
      </c>
      <c r="AB58" s="102">
        <v>0</v>
      </c>
      <c r="AC58" s="104">
        <f t="shared" si="7"/>
        <v>0</v>
      </c>
      <c r="AD58" s="136"/>
      <c r="AE58" s="103">
        <v>0</v>
      </c>
      <c r="AF58" s="102">
        <v>0</v>
      </c>
      <c r="AG58" s="104">
        <f t="shared" si="8"/>
        <v>0</v>
      </c>
      <c r="AH58" s="136"/>
      <c r="AI58" s="103">
        <v>0</v>
      </c>
      <c r="AJ58" s="102">
        <v>0</v>
      </c>
      <c r="AK58" s="104">
        <f t="shared" si="9"/>
        <v>0</v>
      </c>
      <c r="AL58" s="137"/>
      <c r="AM58" s="103">
        <v>0</v>
      </c>
      <c r="AN58" s="102">
        <v>0</v>
      </c>
      <c r="AO58" s="104">
        <f t="shared" si="10"/>
        <v>0</v>
      </c>
      <c r="AP58" s="136"/>
      <c r="AQ58" s="103">
        <v>2280</v>
      </c>
      <c r="AR58" s="102">
        <v>3421</v>
      </c>
      <c r="AS58" s="104">
        <f t="shared" si="11"/>
        <v>5701</v>
      </c>
      <c r="AT58" s="135"/>
      <c r="AU58" s="103">
        <v>4713</v>
      </c>
      <c r="AV58" s="102">
        <v>7069</v>
      </c>
      <c r="AW58" s="104">
        <f t="shared" si="12"/>
        <v>11782</v>
      </c>
      <c r="AX58" s="136"/>
      <c r="AY58" s="103">
        <v>2356</v>
      </c>
      <c r="AZ58" s="102">
        <v>3535</v>
      </c>
      <c r="BA58" s="104">
        <f t="shared" si="13"/>
        <v>5891</v>
      </c>
      <c r="BB58" s="138"/>
      <c r="BC58" s="127"/>
      <c r="BD58" s="127"/>
      <c r="BE58" s="127"/>
    </row>
    <row r="59" spans="1:57" ht="13.5">
      <c r="A59" s="130" t="s">
        <v>53</v>
      </c>
      <c r="B59" s="130"/>
      <c r="C59" s="103">
        <f t="shared" si="14"/>
        <v>0</v>
      </c>
      <c r="D59" s="102">
        <f t="shared" si="14"/>
        <v>0</v>
      </c>
      <c r="E59" s="104">
        <f t="shared" si="1"/>
        <v>0</v>
      </c>
      <c r="F59" s="134"/>
      <c r="G59" s="103">
        <v>0</v>
      </c>
      <c r="H59" s="102">
        <v>0</v>
      </c>
      <c r="I59" s="104">
        <f t="shared" si="2"/>
        <v>0</v>
      </c>
      <c r="J59" s="135"/>
      <c r="K59" s="103">
        <v>0</v>
      </c>
      <c r="L59" s="102">
        <v>0</v>
      </c>
      <c r="M59" s="104">
        <f t="shared" si="3"/>
        <v>0</v>
      </c>
      <c r="N59" s="136"/>
      <c r="O59" s="103">
        <v>0</v>
      </c>
      <c r="P59" s="102">
        <v>0</v>
      </c>
      <c r="Q59" s="104">
        <f t="shared" si="4"/>
        <v>0</v>
      </c>
      <c r="R59" s="136"/>
      <c r="S59" s="103">
        <v>0</v>
      </c>
      <c r="T59" s="102">
        <v>0</v>
      </c>
      <c r="U59" s="104">
        <f t="shared" si="5"/>
        <v>0</v>
      </c>
      <c r="V59" s="136"/>
      <c r="W59" s="103">
        <v>0</v>
      </c>
      <c r="X59" s="102">
        <v>0</v>
      </c>
      <c r="Y59" s="104">
        <f t="shared" si="6"/>
        <v>0</v>
      </c>
      <c r="Z59" s="136"/>
      <c r="AA59" s="103">
        <v>0</v>
      </c>
      <c r="AB59" s="102">
        <v>0</v>
      </c>
      <c r="AC59" s="104">
        <f t="shared" si="7"/>
        <v>0</v>
      </c>
      <c r="AD59" s="136"/>
      <c r="AE59" s="103">
        <v>0</v>
      </c>
      <c r="AF59" s="102">
        <v>0</v>
      </c>
      <c r="AG59" s="104">
        <f t="shared" si="8"/>
        <v>0</v>
      </c>
      <c r="AH59" s="136"/>
      <c r="AI59" s="103">
        <v>0</v>
      </c>
      <c r="AJ59" s="102">
        <v>0</v>
      </c>
      <c r="AK59" s="104">
        <f t="shared" si="9"/>
        <v>0</v>
      </c>
      <c r="AL59" s="137"/>
      <c r="AM59" s="103">
        <v>0</v>
      </c>
      <c r="AN59" s="102">
        <v>0</v>
      </c>
      <c r="AO59" s="104">
        <f t="shared" si="10"/>
        <v>0</v>
      </c>
      <c r="AP59" s="136"/>
      <c r="AQ59" s="103">
        <v>0</v>
      </c>
      <c r="AR59" s="102">
        <v>0</v>
      </c>
      <c r="AS59" s="104">
        <f t="shared" si="11"/>
        <v>0</v>
      </c>
      <c r="AT59" s="135"/>
      <c r="AU59" s="103">
        <v>0</v>
      </c>
      <c r="AV59" s="102">
        <v>0</v>
      </c>
      <c r="AW59" s="104">
        <f t="shared" si="12"/>
        <v>0</v>
      </c>
      <c r="AX59" s="136"/>
      <c r="AY59" s="103">
        <v>0</v>
      </c>
      <c r="AZ59" s="102">
        <v>0</v>
      </c>
      <c r="BA59" s="104">
        <f t="shared" si="13"/>
        <v>0</v>
      </c>
      <c r="BB59" s="138"/>
      <c r="BC59" s="127"/>
      <c r="BD59" s="127"/>
      <c r="BE59" s="127"/>
    </row>
    <row r="60" spans="1:57" ht="13.5">
      <c r="A60" s="130" t="s">
        <v>54</v>
      </c>
      <c r="B60" s="130"/>
      <c r="C60" s="103">
        <f t="shared" si="14"/>
        <v>22524</v>
      </c>
      <c r="D60" s="102">
        <f t="shared" si="14"/>
        <v>33783</v>
      </c>
      <c r="E60" s="104">
        <f t="shared" si="1"/>
        <v>56307</v>
      </c>
      <c r="F60" s="134"/>
      <c r="G60" s="103">
        <v>2518</v>
      </c>
      <c r="H60" s="102">
        <v>3776</v>
      </c>
      <c r="I60" s="104">
        <f t="shared" si="2"/>
        <v>6294</v>
      </c>
      <c r="J60" s="135"/>
      <c r="K60" s="103">
        <v>325</v>
      </c>
      <c r="L60" s="102">
        <v>487</v>
      </c>
      <c r="M60" s="104">
        <f t="shared" si="3"/>
        <v>812</v>
      </c>
      <c r="N60" s="136"/>
      <c r="O60" s="103">
        <v>5035</v>
      </c>
      <c r="P60" s="102">
        <v>7553</v>
      </c>
      <c r="Q60" s="104">
        <f t="shared" si="4"/>
        <v>12588</v>
      </c>
      <c r="R60" s="136"/>
      <c r="S60" s="103">
        <v>839</v>
      </c>
      <c r="T60" s="102">
        <v>1259</v>
      </c>
      <c r="U60" s="104">
        <f t="shared" si="5"/>
        <v>2098</v>
      </c>
      <c r="V60" s="136"/>
      <c r="W60" s="103">
        <v>0</v>
      </c>
      <c r="X60" s="102">
        <v>0</v>
      </c>
      <c r="Y60" s="104">
        <f t="shared" si="6"/>
        <v>0</v>
      </c>
      <c r="Z60" s="136"/>
      <c r="AA60" s="103">
        <v>0</v>
      </c>
      <c r="AB60" s="102">
        <v>0</v>
      </c>
      <c r="AC60" s="104">
        <f t="shared" si="7"/>
        <v>0</v>
      </c>
      <c r="AD60" s="136"/>
      <c r="AE60" s="103">
        <v>0</v>
      </c>
      <c r="AF60" s="102">
        <v>0</v>
      </c>
      <c r="AG60" s="104">
        <f t="shared" si="8"/>
        <v>0</v>
      </c>
      <c r="AH60" s="136"/>
      <c r="AI60" s="103">
        <v>3736</v>
      </c>
      <c r="AJ60" s="102">
        <v>5603</v>
      </c>
      <c r="AK60" s="104">
        <f t="shared" si="9"/>
        <v>9339</v>
      </c>
      <c r="AL60" s="137"/>
      <c r="AM60" s="103">
        <v>0</v>
      </c>
      <c r="AN60" s="102">
        <v>0</v>
      </c>
      <c r="AO60" s="104">
        <f t="shared" si="10"/>
        <v>0</v>
      </c>
      <c r="AP60" s="136"/>
      <c r="AQ60" s="103">
        <v>5035</v>
      </c>
      <c r="AR60" s="102">
        <v>7553</v>
      </c>
      <c r="AS60" s="104">
        <f t="shared" si="11"/>
        <v>12588</v>
      </c>
      <c r="AT60" s="135"/>
      <c r="AU60" s="103">
        <v>2518</v>
      </c>
      <c r="AV60" s="102">
        <v>3776</v>
      </c>
      <c r="AW60" s="104">
        <f t="shared" si="12"/>
        <v>6294</v>
      </c>
      <c r="AX60" s="136"/>
      <c r="AY60" s="103">
        <v>2518</v>
      </c>
      <c r="AZ60" s="102">
        <v>3776</v>
      </c>
      <c r="BA60" s="104">
        <f t="shared" si="13"/>
        <v>6294</v>
      </c>
      <c r="BB60" s="138"/>
      <c r="BC60" s="127"/>
      <c r="BD60" s="127"/>
      <c r="BE60" s="127"/>
    </row>
    <row r="61" spans="1:57" ht="13.5">
      <c r="A61" s="130" t="s">
        <v>55</v>
      </c>
      <c r="B61" s="130"/>
      <c r="C61" s="103">
        <f t="shared" si="14"/>
        <v>132974</v>
      </c>
      <c r="D61" s="102">
        <f t="shared" si="14"/>
        <v>199464</v>
      </c>
      <c r="E61" s="104">
        <f t="shared" si="1"/>
        <v>332438</v>
      </c>
      <c r="F61" s="134"/>
      <c r="G61" s="103">
        <v>21952</v>
      </c>
      <c r="H61" s="102">
        <v>32927</v>
      </c>
      <c r="I61" s="104">
        <f t="shared" si="2"/>
        <v>54879</v>
      </c>
      <c r="J61" s="135"/>
      <c r="K61" s="103">
        <v>11806</v>
      </c>
      <c r="L61" s="102">
        <v>17709</v>
      </c>
      <c r="M61" s="104">
        <f t="shared" si="3"/>
        <v>29515</v>
      </c>
      <c r="N61" s="136"/>
      <c r="O61" s="103">
        <v>7328</v>
      </c>
      <c r="P61" s="102">
        <v>10993</v>
      </c>
      <c r="Q61" s="104">
        <f t="shared" si="4"/>
        <v>18321</v>
      </c>
      <c r="R61" s="136"/>
      <c r="S61" s="103">
        <v>6597</v>
      </c>
      <c r="T61" s="102">
        <v>9896</v>
      </c>
      <c r="U61" s="104">
        <f t="shared" si="5"/>
        <v>16493</v>
      </c>
      <c r="V61" s="136"/>
      <c r="W61" s="103">
        <v>2356</v>
      </c>
      <c r="X61" s="102">
        <v>3535</v>
      </c>
      <c r="Y61" s="104">
        <f t="shared" si="6"/>
        <v>5891</v>
      </c>
      <c r="Z61" s="136"/>
      <c r="AA61" s="103">
        <v>4104</v>
      </c>
      <c r="AB61" s="102">
        <v>6156</v>
      </c>
      <c r="AC61" s="104">
        <f t="shared" si="7"/>
        <v>10260</v>
      </c>
      <c r="AD61" s="136"/>
      <c r="AE61" s="103">
        <v>4713</v>
      </c>
      <c r="AF61" s="102">
        <v>7069</v>
      </c>
      <c r="AG61" s="104">
        <f t="shared" si="8"/>
        <v>11782</v>
      </c>
      <c r="AH61" s="136"/>
      <c r="AI61" s="103">
        <v>22566</v>
      </c>
      <c r="AJ61" s="102">
        <v>33849</v>
      </c>
      <c r="AK61" s="104">
        <f t="shared" si="9"/>
        <v>56415</v>
      </c>
      <c r="AL61" s="137"/>
      <c r="AM61" s="103">
        <v>11770</v>
      </c>
      <c r="AN61" s="102">
        <v>17656</v>
      </c>
      <c r="AO61" s="104">
        <f t="shared" si="10"/>
        <v>29426</v>
      </c>
      <c r="AP61" s="136"/>
      <c r="AQ61" s="103">
        <v>22040</v>
      </c>
      <c r="AR61" s="102">
        <v>33059</v>
      </c>
      <c r="AS61" s="104">
        <f t="shared" si="11"/>
        <v>55099</v>
      </c>
      <c r="AT61" s="135"/>
      <c r="AU61" s="103">
        <v>9846</v>
      </c>
      <c r="AV61" s="102">
        <v>14770</v>
      </c>
      <c r="AW61" s="104">
        <f t="shared" si="12"/>
        <v>24616</v>
      </c>
      <c r="AX61" s="136"/>
      <c r="AY61" s="103">
        <v>7896</v>
      </c>
      <c r="AZ61" s="102">
        <v>11845</v>
      </c>
      <c r="BA61" s="104">
        <f t="shared" si="13"/>
        <v>19741</v>
      </c>
      <c r="BB61" s="138"/>
      <c r="BC61" s="127"/>
      <c r="BD61" s="127"/>
      <c r="BE61" s="127"/>
    </row>
    <row r="62" spans="1:57" ht="13.5">
      <c r="A62" s="130" t="s">
        <v>56</v>
      </c>
      <c r="B62" s="130"/>
      <c r="C62" s="103">
        <f t="shared" si="14"/>
        <v>1629132</v>
      </c>
      <c r="D62" s="102">
        <f t="shared" si="14"/>
        <v>2443698</v>
      </c>
      <c r="E62" s="104">
        <f t="shared" si="1"/>
        <v>4072830</v>
      </c>
      <c r="F62" s="134"/>
      <c r="G62" s="103">
        <v>142912</v>
      </c>
      <c r="H62" s="102">
        <v>214369</v>
      </c>
      <c r="I62" s="104">
        <f t="shared" si="2"/>
        <v>357281</v>
      </c>
      <c r="J62" s="135"/>
      <c r="K62" s="103">
        <v>153216</v>
      </c>
      <c r="L62" s="102">
        <v>229825</v>
      </c>
      <c r="M62" s="104">
        <f t="shared" si="3"/>
        <v>383041</v>
      </c>
      <c r="N62" s="136"/>
      <c r="O62" s="103">
        <v>132940</v>
      </c>
      <c r="P62" s="102">
        <v>199410</v>
      </c>
      <c r="Q62" s="104">
        <f t="shared" si="4"/>
        <v>332350</v>
      </c>
      <c r="R62" s="136"/>
      <c r="S62" s="103">
        <v>135403</v>
      </c>
      <c r="T62" s="102">
        <v>203104</v>
      </c>
      <c r="U62" s="104">
        <f t="shared" si="5"/>
        <v>338507</v>
      </c>
      <c r="V62" s="136"/>
      <c r="W62" s="103">
        <v>139314</v>
      </c>
      <c r="X62" s="102">
        <v>208972</v>
      </c>
      <c r="Y62" s="104">
        <f t="shared" si="6"/>
        <v>348286</v>
      </c>
      <c r="Z62" s="136"/>
      <c r="AA62" s="103">
        <v>139890</v>
      </c>
      <c r="AB62" s="102">
        <v>209835</v>
      </c>
      <c r="AC62" s="104">
        <f t="shared" si="7"/>
        <v>349725</v>
      </c>
      <c r="AD62" s="136"/>
      <c r="AE62" s="103">
        <v>124528</v>
      </c>
      <c r="AF62" s="102">
        <v>186792</v>
      </c>
      <c r="AG62" s="104">
        <f t="shared" si="8"/>
        <v>311320</v>
      </c>
      <c r="AH62" s="136"/>
      <c r="AI62" s="103">
        <v>125301</v>
      </c>
      <c r="AJ62" s="102">
        <v>187951</v>
      </c>
      <c r="AK62" s="104">
        <f t="shared" si="9"/>
        <v>313252</v>
      </c>
      <c r="AL62" s="137"/>
      <c r="AM62" s="103">
        <v>125642</v>
      </c>
      <c r="AN62" s="102">
        <v>188462</v>
      </c>
      <c r="AO62" s="104">
        <f t="shared" si="10"/>
        <v>314104</v>
      </c>
      <c r="AP62" s="136"/>
      <c r="AQ62" s="103">
        <v>131696</v>
      </c>
      <c r="AR62" s="102">
        <v>197543</v>
      </c>
      <c r="AS62" s="104">
        <f t="shared" si="11"/>
        <v>329239</v>
      </c>
      <c r="AT62" s="135"/>
      <c r="AU62" s="103">
        <v>139426</v>
      </c>
      <c r="AV62" s="102">
        <v>209140</v>
      </c>
      <c r="AW62" s="104">
        <f t="shared" si="12"/>
        <v>348566</v>
      </c>
      <c r="AX62" s="136"/>
      <c r="AY62" s="103">
        <v>138864</v>
      </c>
      <c r="AZ62" s="102">
        <v>208295</v>
      </c>
      <c r="BA62" s="104">
        <f t="shared" si="13"/>
        <v>347159</v>
      </c>
      <c r="BB62" s="138"/>
      <c r="BC62" s="127"/>
      <c r="BD62" s="127"/>
      <c r="BE62" s="127"/>
    </row>
    <row r="63" spans="1:57" ht="13.5">
      <c r="A63" s="130" t="s">
        <v>57</v>
      </c>
      <c r="B63" s="130"/>
      <c r="C63" s="103">
        <f t="shared" si="14"/>
        <v>314377</v>
      </c>
      <c r="D63" s="102">
        <f t="shared" si="14"/>
        <v>471566</v>
      </c>
      <c r="E63" s="104">
        <f t="shared" si="1"/>
        <v>785943</v>
      </c>
      <c r="F63" s="134"/>
      <c r="G63" s="103">
        <v>22515</v>
      </c>
      <c r="H63" s="102">
        <v>33773</v>
      </c>
      <c r="I63" s="104">
        <f t="shared" si="2"/>
        <v>56288</v>
      </c>
      <c r="J63" s="135"/>
      <c r="K63" s="103">
        <v>20161</v>
      </c>
      <c r="L63" s="102">
        <v>30242</v>
      </c>
      <c r="M63" s="104">
        <f t="shared" si="3"/>
        <v>50403</v>
      </c>
      <c r="N63" s="136"/>
      <c r="O63" s="103">
        <v>19384</v>
      </c>
      <c r="P63" s="102">
        <v>29075</v>
      </c>
      <c r="Q63" s="104">
        <f t="shared" si="4"/>
        <v>48459</v>
      </c>
      <c r="R63" s="136"/>
      <c r="S63" s="103">
        <v>21166</v>
      </c>
      <c r="T63" s="102">
        <v>31750</v>
      </c>
      <c r="U63" s="104">
        <f t="shared" si="5"/>
        <v>52916</v>
      </c>
      <c r="V63" s="136"/>
      <c r="W63" s="103">
        <v>23059</v>
      </c>
      <c r="X63" s="102">
        <v>34588</v>
      </c>
      <c r="Y63" s="104">
        <f t="shared" si="6"/>
        <v>57647</v>
      </c>
      <c r="Z63" s="136"/>
      <c r="AA63" s="103">
        <v>28695</v>
      </c>
      <c r="AB63" s="102">
        <v>43042</v>
      </c>
      <c r="AC63" s="104">
        <f t="shared" si="7"/>
        <v>71737</v>
      </c>
      <c r="AD63" s="136"/>
      <c r="AE63" s="103">
        <v>31576</v>
      </c>
      <c r="AF63" s="102">
        <v>47364</v>
      </c>
      <c r="AG63" s="104">
        <f t="shared" si="8"/>
        <v>78940</v>
      </c>
      <c r="AH63" s="136"/>
      <c r="AI63" s="103">
        <v>40910</v>
      </c>
      <c r="AJ63" s="102">
        <v>61366</v>
      </c>
      <c r="AK63" s="104">
        <f t="shared" si="9"/>
        <v>102276</v>
      </c>
      <c r="AL63" s="137"/>
      <c r="AM63" s="103">
        <v>29471</v>
      </c>
      <c r="AN63" s="102">
        <v>44206</v>
      </c>
      <c r="AO63" s="104">
        <f t="shared" si="10"/>
        <v>73677</v>
      </c>
      <c r="AP63" s="136"/>
      <c r="AQ63" s="103">
        <v>26912</v>
      </c>
      <c r="AR63" s="102">
        <v>40368</v>
      </c>
      <c r="AS63" s="104">
        <f t="shared" si="11"/>
        <v>67280</v>
      </c>
      <c r="AT63" s="135"/>
      <c r="AU63" s="103">
        <v>26294</v>
      </c>
      <c r="AV63" s="102">
        <v>39440</v>
      </c>
      <c r="AW63" s="104">
        <f t="shared" si="12"/>
        <v>65734</v>
      </c>
      <c r="AX63" s="136"/>
      <c r="AY63" s="103">
        <v>24234</v>
      </c>
      <c r="AZ63" s="102">
        <v>36352</v>
      </c>
      <c r="BA63" s="104">
        <f t="shared" si="13"/>
        <v>60586</v>
      </c>
      <c r="BB63" s="138"/>
      <c r="BC63" s="127"/>
      <c r="BD63" s="127"/>
      <c r="BE63" s="127"/>
    </row>
    <row r="64" spans="1:57" ht="13.5">
      <c r="A64" s="130" t="s">
        <v>58</v>
      </c>
      <c r="B64" s="130"/>
      <c r="C64" s="103">
        <f t="shared" si="14"/>
        <v>250882</v>
      </c>
      <c r="D64" s="102">
        <f t="shared" si="14"/>
        <v>376318</v>
      </c>
      <c r="E64" s="104">
        <f t="shared" si="1"/>
        <v>627200</v>
      </c>
      <c r="F64" s="134"/>
      <c r="G64" s="103">
        <v>23128</v>
      </c>
      <c r="H64" s="102">
        <v>34692</v>
      </c>
      <c r="I64" s="104">
        <f t="shared" si="2"/>
        <v>57820</v>
      </c>
      <c r="J64" s="135"/>
      <c r="K64" s="103">
        <v>15615</v>
      </c>
      <c r="L64" s="102">
        <v>23423</v>
      </c>
      <c r="M64" s="104">
        <f t="shared" si="3"/>
        <v>39038</v>
      </c>
      <c r="N64" s="136"/>
      <c r="O64" s="103">
        <v>12879</v>
      </c>
      <c r="P64" s="102">
        <v>19318</v>
      </c>
      <c r="Q64" s="104">
        <f t="shared" si="4"/>
        <v>32197</v>
      </c>
      <c r="R64" s="136"/>
      <c r="S64" s="103">
        <v>12720</v>
      </c>
      <c r="T64" s="102">
        <v>19080</v>
      </c>
      <c r="U64" s="104">
        <f t="shared" si="5"/>
        <v>31800</v>
      </c>
      <c r="V64" s="136"/>
      <c r="W64" s="103">
        <v>16587</v>
      </c>
      <c r="X64" s="102">
        <v>24880</v>
      </c>
      <c r="Y64" s="104">
        <f t="shared" si="6"/>
        <v>41467</v>
      </c>
      <c r="Z64" s="136"/>
      <c r="AA64" s="103">
        <v>40451</v>
      </c>
      <c r="AB64" s="102">
        <v>60676</v>
      </c>
      <c r="AC64" s="104">
        <f t="shared" si="7"/>
        <v>101127</v>
      </c>
      <c r="AD64" s="136"/>
      <c r="AE64" s="103">
        <v>7256</v>
      </c>
      <c r="AF64" s="102">
        <v>10883</v>
      </c>
      <c r="AG64" s="104">
        <f t="shared" si="8"/>
        <v>18139</v>
      </c>
      <c r="AH64" s="136"/>
      <c r="AI64" s="103">
        <v>16066</v>
      </c>
      <c r="AJ64" s="102">
        <v>24098</v>
      </c>
      <c r="AK64" s="104">
        <f t="shared" si="9"/>
        <v>40164</v>
      </c>
      <c r="AL64" s="137"/>
      <c r="AM64" s="103">
        <v>16066</v>
      </c>
      <c r="AN64" s="102">
        <v>24098</v>
      </c>
      <c r="AO64" s="104">
        <f t="shared" si="10"/>
        <v>40164</v>
      </c>
      <c r="AP64" s="136"/>
      <c r="AQ64" s="103">
        <v>42324</v>
      </c>
      <c r="AR64" s="102">
        <v>63485</v>
      </c>
      <c r="AS64" s="104">
        <f t="shared" si="11"/>
        <v>105809</v>
      </c>
      <c r="AT64" s="135"/>
      <c r="AU64" s="103">
        <v>24013</v>
      </c>
      <c r="AV64" s="102">
        <v>36019</v>
      </c>
      <c r="AW64" s="104">
        <f t="shared" si="12"/>
        <v>60032</v>
      </c>
      <c r="AX64" s="136"/>
      <c r="AY64" s="103">
        <v>23777</v>
      </c>
      <c r="AZ64" s="102">
        <v>35666</v>
      </c>
      <c r="BA64" s="104">
        <f t="shared" si="13"/>
        <v>59443</v>
      </c>
      <c r="BB64" s="138"/>
      <c r="BC64" s="127"/>
      <c r="BD64" s="127"/>
      <c r="BE64" s="127"/>
    </row>
    <row r="65" spans="1:57" ht="13.5">
      <c r="A65" s="130"/>
      <c r="B65" s="130"/>
      <c r="C65" s="103"/>
      <c r="D65" s="102"/>
      <c r="E65" s="104"/>
      <c r="F65" s="134"/>
      <c r="G65" s="103"/>
      <c r="H65" s="102"/>
      <c r="I65" s="104"/>
      <c r="J65" s="135"/>
      <c r="K65" s="103"/>
      <c r="L65" s="102"/>
      <c r="M65" s="104"/>
      <c r="N65" s="136"/>
      <c r="O65" s="103"/>
      <c r="P65" s="102"/>
      <c r="Q65" s="104"/>
      <c r="R65" s="136"/>
      <c r="S65" s="103"/>
      <c r="T65" s="102"/>
      <c r="U65" s="104"/>
      <c r="V65" s="136"/>
      <c r="W65" s="103"/>
      <c r="X65" s="102"/>
      <c r="Y65" s="104"/>
      <c r="Z65" s="136"/>
      <c r="AA65" s="103"/>
      <c r="AB65" s="102"/>
      <c r="AC65" s="104"/>
      <c r="AD65" s="136"/>
      <c r="AE65" s="103"/>
      <c r="AF65" s="102"/>
      <c r="AG65" s="104"/>
      <c r="AH65" s="136"/>
      <c r="AI65" s="103"/>
      <c r="AJ65" s="102"/>
      <c r="AK65" s="104"/>
      <c r="AL65" s="137"/>
      <c r="AM65" s="103"/>
      <c r="AN65" s="102"/>
      <c r="AO65" s="104"/>
      <c r="AP65" s="136"/>
      <c r="AQ65" s="103"/>
      <c r="AR65" s="102"/>
      <c r="AS65" s="104"/>
      <c r="AT65" s="135"/>
      <c r="AU65" s="103"/>
      <c r="AV65" s="102"/>
      <c r="AW65" s="104"/>
      <c r="AX65" s="136"/>
      <c r="AY65" s="103"/>
      <c r="AZ65" s="102"/>
      <c r="BA65" s="104"/>
      <c r="BB65" s="138"/>
      <c r="BC65" s="127"/>
      <c r="BD65" s="127"/>
      <c r="BE65" s="127"/>
    </row>
    <row r="66" spans="1:54" s="147" customFormat="1" ht="14.25" thickBot="1">
      <c r="A66" s="109" t="s">
        <v>78</v>
      </c>
      <c r="B66" s="109"/>
      <c r="C66" s="108">
        <f>SUM(C7:C64)</f>
        <v>51426497</v>
      </c>
      <c r="D66" s="140">
        <f>SUM(D7:D64)</f>
        <v>77139739</v>
      </c>
      <c r="E66" s="141">
        <f>SUM(E7:E64)</f>
        <v>128566236</v>
      </c>
      <c r="F66" s="142"/>
      <c r="G66" s="108">
        <f aca="true" t="shared" si="15" ref="G66:BA66">SUM(G7:G64)</f>
        <v>3938264</v>
      </c>
      <c r="H66" s="140">
        <f t="shared" si="15"/>
        <v>5907399</v>
      </c>
      <c r="I66" s="141">
        <f t="shared" si="15"/>
        <v>9845663</v>
      </c>
      <c r="J66" s="143"/>
      <c r="K66" s="108">
        <f t="shared" si="15"/>
        <v>4108361</v>
      </c>
      <c r="L66" s="140">
        <f t="shared" si="15"/>
        <v>6162539</v>
      </c>
      <c r="M66" s="141">
        <f t="shared" si="15"/>
        <v>10270900</v>
      </c>
      <c r="N66" s="144"/>
      <c r="O66" s="108">
        <f t="shared" si="15"/>
        <v>4192455</v>
      </c>
      <c r="P66" s="140">
        <f t="shared" si="15"/>
        <v>6288681</v>
      </c>
      <c r="Q66" s="141">
        <f t="shared" si="15"/>
        <v>10481136</v>
      </c>
      <c r="R66" s="144"/>
      <c r="S66" s="108">
        <f t="shared" si="15"/>
        <v>4211584</v>
      </c>
      <c r="T66" s="140">
        <f t="shared" si="15"/>
        <v>6317377</v>
      </c>
      <c r="U66" s="141">
        <f t="shared" si="15"/>
        <v>10528961</v>
      </c>
      <c r="V66" s="144"/>
      <c r="W66" s="108">
        <f t="shared" si="15"/>
        <v>3733366</v>
      </c>
      <c r="X66" s="140">
        <f t="shared" si="15"/>
        <v>5600051</v>
      </c>
      <c r="Y66" s="141">
        <f t="shared" si="15"/>
        <v>9333417</v>
      </c>
      <c r="Z66" s="144"/>
      <c r="AA66" s="108">
        <f t="shared" si="15"/>
        <v>5028840</v>
      </c>
      <c r="AB66" s="140">
        <f t="shared" si="15"/>
        <v>7543261</v>
      </c>
      <c r="AC66" s="141">
        <f t="shared" si="15"/>
        <v>12572101</v>
      </c>
      <c r="AD66" s="144"/>
      <c r="AE66" s="108">
        <f t="shared" si="15"/>
        <v>4129522</v>
      </c>
      <c r="AF66" s="140">
        <f t="shared" si="15"/>
        <v>6194280</v>
      </c>
      <c r="AG66" s="141">
        <f t="shared" si="15"/>
        <v>10323802</v>
      </c>
      <c r="AH66" s="144"/>
      <c r="AI66" s="108">
        <f t="shared" si="15"/>
        <v>4306825</v>
      </c>
      <c r="AJ66" s="140">
        <f t="shared" si="15"/>
        <v>6460242</v>
      </c>
      <c r="AK66" s="141">
        <f t="shared" si="15"/>
        <v>10767067</v>
      </c>
      <c r="AL66" s="145"/>
      <c r="AM66" s="108">
        <f t="shared" si="15"/>
        <v>4531765</v>
      </c>
      <c r="AN66" s="140">
        <f t="shared" si="15"/>
        <v>6797645</v>
      </c>
      <c r="AO66" s="141">
        <f t="shared" si="15"/>
        <v>11329410</v>
      </c>
      <c r="AP66" s="144"/>
      <c r="AQ66" s="108">
        <f t="shared" si="15"/>
        <v>4188855</v>
      </c>
      <c r="AR66" s="140">
        <f t="shared" si="15"/>
        <v>6283284</v>
      </c>
      <c r="AS66" s="141">
        <f t="shared" si="15"/>
        <v>10472139</v>
      </c>
      <c r="AT66" s="143"/>
      <c r="AU66" s="108">
        <f t="shared" si="15"/>
        <v>4475287</v>
      </c>
      <c r="AV66" s="140">
        <f t="shared" si="15"/>
        <v>6712923</v>
      </c>
      <c r="AW66" s="141">
        <f t="shared" si="15"/>
        <v>11188210</v>
      </c>
      <c r="AX66" s="144"/>
      <c r="AY66" s="108">
        <f t="shared" si="15"/>
        <v>4581373</v>
      </c>
      <c r="AZ66" s="140">
        <f t="shared" si="15"/>
        <v>6872057</v>
      </c>
      <c r="BA66" s="141">
        <f t="shared" si="15"/>
        <v>11453430</v>
      </c>
      <c r="BB66" s="146"/>
    </row>
    <row r="67" spans="55:57" ht="13.5">
      <c r="BC67" s="127"/>
      <c r="BD67" s="127"/>
      <c r="BE67" s="127"/>
    </row>
  </sheetData>
  <sheetProtection/>
  <mergeCells count="13">
    <mergeCell ref="AE3:AG3"/>
    <mergeCell ref="AI3:AK3"/>
    <mergeCell ref="AA3:AC3"/>
    <mergeCell ref="C3:E3"/>
    <mergeCell ref="G3:I3"/>
    <mergeCell ref="K3:M3"/>
    <mergeCell ref="O3:Q3"/>
    <mergeCell ref="S3:U3"/>
    <mergeCell ref="W3:Y3"/>
    <mergeCell ref="AM3:AO3"/>
    <mergeCell ref="AQ3:AS3"/>
    <mergeCell ref="AU3:AW3"/>
    <mergeCell ref="AY3:BA3"/>
  </mergeCells>
  <printOptions horizontalCentered="1"/>
  <pageMargins left="0" right="0" top="0.5" bottom="0.25" header="0.25" footer="0"/>
  <pageSetup blackAndWhite="1" horizontalDpi="600" verticalDpi="600" orientation="landscape" scale="65" r:id="rId1"/>
  <headerFooter alignWithMargins="0">
    <oddHeader>&amp;RPAGE &amp;P OF &amp;N</oddHeader>
    <oddFooter xml:space="preserve">&amp;L&amp;Z&amp;F&amp;A&amp;R </oddFooter>
  </headerFooter>
  <colBreaks count="3" manualBreakCount="3">
    <brk id="17" max="65" man="1"/>
    <brk id="33" max="65" man="1"/>
    <brk id="53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N68"/>
  <sheetViews>
    <sheetView zoomScaleSheetLayoutView="89" zoomScalePageLayoutView="0" workbookViewId="0" topLeftCell="A1">
      <pane xSplit="2" ySplit="6" topLeftCell="C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27" sqref="H27"/>
    </sheetView>
  </sheetViews>
  <sheetFormatPr defaultColWidth="9.140625" defaultRowHeight="12.75"/>
  <cols>
    <col min="1" max="1" width="17.8515625" style="49" customWidth="1"/>
    <col min="2" max="2" width="3.00390625" style="49" customWidth="1"/>
    <col min="3" max="3" width="14.00390625" style="49" bestFit="1" customWidth="1"/>
    <col min="4" max="4" width="13.7109375" style="49" bestFit="1" customWidth="1"/>
    <col min="5" max="5" width="14.140625" style="49" bestFit="1" customWidth="1"/>
    <col min="6" max="6" width="15.7109375" style="49" bestFit="1" customWidth="1"/>
    <col min="7" max="7" width="2.28125" style="49" customWidth="1"/>
    <col min="8" max="8" width="14.421875" style="49" bestFit="1" customWidth="1"/>
    <col min="9" max="10" width="13.00390625" style="49" bestFit="1" customWidth="1"/>
    <col min="11" max="11" width="13.7109375" style="49" bestFit="1" customWidth="1"/>
    <col min="12" max="12" width="2.28125" style="49" customWidth="1"/>
    <col min="13" max="13" width="13.7109375" style="49" bestFit="1" customWidth="1"/>
    <col min="14" max="15" width="12.8515625" style="49" bestFit="1" customWidth="1"/>
    <col min="16" max="16" width="12.7109375" style="49" bestFit="1" customWidth="1"/>
    <col min="17" max="17" width="2.28125" style="49" customWidth="1"/>
    <col min="18" max="18" width="14.00390625" style="49" bestFit="1" customWidth="1"/>
    <col min="19" max="20" width="12.8515625" style="49" bestFit="1" customWidth="1"/>
    <col min="21" max="21" width="12.7109375" style="49" bestFit="1" customWidth="1"/>
    <col min="22" max="22" width="2.28125" style="49" customWidth="1"/>
    <col min="23" max="25" width="12.8515625" style="49" bestFit="1" customWidth="1"/>
    <col min="26" max="26" width="12.7109375" style="49" bestFit="1" customWidth="1"/>
    <col min="27" max="27" width="2.28125" style="49" customWidth="1"/>
    <col min="28" max="30" width="12.8515625" style="49" bestFit="1" customWidth="1"/>
    <col min="31" max="31" width="12.7109375" style="49" bestFit="1" customWidth="1"/>
    <col min="32" max="32" width="2.28125" style="49" customWidth="1"/>
    <col min="33" max="35" width="12.8515625" style="49" bestFit="1" customWidth="1"/>
    <col min="36" max="36" width="12.7109375" style="49" bestFit="1" customWidth="1"/>
    <col min="37" max="37" width="2.28125" style="49" customWidth="1"/>
    <col min="38" max="40" width="12.8515625" style="49" bestFit="1" customWidth="1"/>
    <col min="41" max="41" width="12.7109375" style="49" bestFit="1" customWidth="1"/>
    <col min="42" max="42" width="2.28125" style="49" customWidth="1"/>
    <col min="43" max="45" width="12.8515625" style="49" bestFit="1" customWidth="1"/>
    <col min="46" max="46" width="12.7109375" style="49" bestFit="1" customWidth="1"/>
    <col min="47" max="47" width="2.28125" style="49" customWidth="1"/>
    <col min="48" max="50" width="12.8515625" style="49" bestFit="1" customWidth="1"/>
    <col min="51" max="51" width="12.7109375" style="49" bestFit="1" customWidth="1"/>
    <col min="52" max="52" width="2.28125" style="49" customWidth="1"/>
    <col min="53" max="55" width="12.8515625" style="49" bestFit="1" customWidth="1"/>
    <col min="56" max="56" width="12.7109375" style="49" bestFit="1" customWidth="1"/>
    <col min="57" max="57" width="2.28125" style="49" customWidth="1"/>
    <col min="58" max="60" width="12.8515625" style="49" bestFit="1" customWidth="1"/>
    <col min="61" max="61" width="12.7109375" style="49" bestFit="1" customWidth="1"/>
    <col min="62" max="62" width="2.28125" style="49" customWidth="1"/>
    <col min="63" max="65" width="12.8515625" style="49" bestFit="1" customWidth="1"/>
    <col min="66" max="66" width="12.7109375" style="49" bestFit="1" customWidth="1"/>
    <col min="67" max="16384" width="9.140625" style="49" customWidth="1"/>
  </cols>
  <sheetData>
    <row r="1" spans="1:37" s="66" customFormat="1" ht="14.25" thickBot="1">
      <c r="A1" s="251" t="s">
        <v>148</v>
      </c>
      <c r="B1" s="92"/>
      <c r="C1" s="92"/>
      <c r="D1" s="92"/>
      <c r="E1" s="92"/>
      <c r="F1" s="92"/>
      <c r="AK1" s="252"/>
    </row>
    <row r="2" spans="1:66" s="66" customFormat="1" ht="14.25" thickBot="1">
      <c r="A2" s="253" t="s">
        <v>79</v>
      </c>
      <c r="B2" s="92"/>
      <c r="H2" s="254" t="s">
        <v>136</v>
      </c>
      <c r="I2" s="254"/>
      <c r="J2" s="254"/>
      <c r="K2" s="254"/>
      <c r="M2" s="254" t="s">
        <v>137</v>
      </c>
      <c r="N2" s="254"/>
      <c r="O2" s="254"/>
      <c r="P2" s="254"/>
      <c r="R2" s="254" t="s">
        <v>138</v>
      </c>
      <c r="S2" s="254"/>
      <c r="T2" s="254"/>
      <c r="U2" s="254"/>
      <c r="W2" s="254" t="s">
        <v>139</v>
      </c>
      <c r="X2" s="254"/>
      <c r="Y2" s="254"/>
      <c r="Z2" s="254"/>
      <c r="AB2" s="254" t="s">
        <v>147</v>
      </c>
      <c r="AC2" s="254"/>
      <c r="AD2" s="254"/>
      <c r="AE2" s="254"/>
      <c r="AG2" s="254" t="s">
        <v>146</v>
      </c>
      <c r="AH2" s="254"/>
      <c r="AI2" s="254"/>
      <c r="AJ2" s="254"/>
      <c r="AK2" s="252"/>
      <c r="AL2" s="254" t="s">
        <v>145</v>
      </c>
      <c r="AM2" s="254"/>
      <c r="AN2" s="254"/>
      <c r="AO2" s="254"/>
      <c r="AQ2" s="254" t="s">
        <v>144</v>
      </c>
      <c r="AR2" s="254"/>
      <c r="AS2" s="254"/>
      <c r="AT2" s="254"/>
      <c r="AV2" s="254" t="s">
        <v>143</v>
      </c>
      <c r="AW2" s="254"/>
      <c r="AX2" s="254"/>
      <c r="AY2" s="254"/>
      <c r="BA2" s="254" t="s">
        <v>142</v>
      </c>
      <c r="BB2" s="254"/>
      <c r="BC2" s="254"/>
      <c r="BD2" s="254"/>
      <c r="BF2" s="254" t="s">
        <v>141</v>
      </c>
      <c r="BG2" s="254"/>
      <c r="BH2" s="254"/>
      <c r="BI2" s="254"/>
      <c r="BK2" s="254" t="s">
        <v>140</v>
      </c>
      <c r="BL2" s="254"/>
      <c r="BM2" s="254"/>
      <c r="BN2" s="254"/>
    </row>
    <row r="3" spans="1:66" s="66" customFormat="1" ht="14.25" thickBot="1">
      <c r="A3" s="255" t="s">
        <v>87</v>
      </c>
      <c r="B3" s="252"/>
      <c r="C3" s="94" t="s">
        <v>135</v>
      </c>
      <c r="D3" s="94"/>
      <c r="E3" s="94"/>
      <c r="F3" s="94"/>
      <c r="H3" s="256" t="s">
        <v>84</v>
      </c>
      <c r="I3" s="256"/>
      <c r="J3" s="256"/>
      <c r="K3" s="256"/>
      <c r="M3" s="256" t="s">
        <v>84</v>
      </c>
      <c r="N3" s="256" t="s">
        <v>85</v>
      </c>
      <c r="O3" s="256" t="s">
        <v>85</v>
      </c>
      <c r="P3" s="256" t="s">
        <v>63</v>
      </c>
      <c r="R3" s="256" t="s">
        <v>84</v>
      </c>
      <c r="S3" s="256" t="s">
        <v>85</v>
      </c>
      <c r="T3" s="256" t="s">
        <v>85</v>
      </c>
      <c r="U3" s="256" t="s">
        <v>63</v>
      </c>
      <c r="W3" s="256" t="s">
        <v>84</v>
      </c>
      <c r="X3" s="256" t="s">
        <v>85</v>
      </c>
      <c r="Y3" s="256" t="s">
        <v>85</v>
      </c>
      <c r="Z3" s="256" t="s">
        <v>63</v>
      </c>
      <c r="AB3" s="256" t="s">
        <v>84</v>
      </c>
      <c r="AC3" s="256" t="s">
        <v>85</v>
      </c>
      <c r="AD3" s="256" t="s">
        <v>85</v>
      </c>
      <c r="AE3" s="256" t="s">
        <v>63</v>
      </c>
      <c r="AG3" s="256" t="s">
        <v>84</v>
      </c>
      <c r="AH3" s="256" t="s">
        <v>85</v>
      </c>
      <c r="AI3" s="256" t="s">
        <v>85</v>
      </c>
      <c r="AJ3" s="256" t="s">
        <v>63</v>
      </c>
      <c r="AK3" s="257"/>
      <c r="AL3" s="256" t="s">
        <v>84</v>
      </c>
      <c r="AM3" s="256" t="s">
        <v>85</v>
      </c>
      <c r="AN3" s="256" t="s">
        <v>85</v>
      </c>
      <c r="AO3" s="256" t="s">
        <v>63</v>
      </c>
      <c r="AQ3" s="256" t="s">
        <v>84</v>
      </c>
      <c r="AR3" s="256" t="s">
        <v>85</v>
      </c>
      <c r="AS3" s="256" t="s">
        <v>85</v>
      </c>
      <c r="AT3" s="256" t="s">
        <v>63</v>
      </c>
      <c r="AV3" s="256" t="s">
        <v>84</v>
      </c>
      <c r="AW3" s="256" t="s">
        <v>85</v>
      </c>
      <c r="AX3" s="256" t="s">
        <v>85</v>
      </c>
      <c r="AY3" s="256" t="s">
        <v>63</v>
      </c>
      <c r="BA3" s="256" t="s">
        <v>84</v>
      </c>
      <c r="BB3" s="256" t="s">
        <v>85</v>
      </c>
      <c r="BC3" s="256" t="s">
        <v>85</v>
      </c>
      <c r="BD3" s="256" t="s">
        <v>63</v>
      </c>
      <c r="BF3" s="256" t="s">
        <v>84</v>
      </c>
      <c r="BG3" s="256" t="s">
        <v>85</v>
      </c>
      <c r="BH3" s="256" t="s">
        <v>85</v>
      </c>
      <c r="BI3" s="256" t="s">
        <v>63</v>
      </c>
      <c r="BK3" s="256" t="s">
        <v>84</v>
      </c>
      <c r="BL3" s="256" t="s">
        <v>85</v>
      </c>
      <c r="BM3" s="256" t="s">
        <v>85</v>
      </c>
      <c r="BN3" s="256" t="s">
        <v>63</v>
      </c>
    </row>
    <row r="4" spans="1:66" s="66" customFormat="1" ht="13.5">
      <c r="A4" s="92"/>
      <c r="B4" s="92"/>
      <c r="C4" s="95" t="s">
        <v>63</v>
      </c>
      <c r="D4" s="95" t="s">
        <v>63</v>
      </c>
      <c r="E4" s="95" t="s">
        <v>63</v>
      </c>
      <c r="F4" s="95" t="s">
        <v>63</v>
      </c>
      <c r="H4" s="95" t="s">
        <v>61</v>
      </c>
      <c r="I4" s="95" t="s">
        <v>65</v>
      </c>
      <c r="J4" s="95" t="s">
        <v>60</v>
      </c>
      <c r="K4" s="95" t="s">
        <v>86</v>
      </c>
      <c r="M4" s="95" t="s">
        <v>61</v>
      </c>
      <c r="N4" s="95" t="s">
        <v>65</v>
      </c>
      <c r="O4" s="95" t="s">
        <v>60</v>
      </c>
      <c r="P4" s="95" t="s">
        <v>86</v>
      </c>
      <c r="R4" s="95" t="s">
        <v>61</v>
      </c>
      <c r="S4" s="95" t="s">
        <v>65</v>
      </c>
      <c r="T4" s="95" t="s">
        <v>60</v>
      </c>
      <c r="U4" s="95" t="s">
        <v>86</v>
      </c>
      <c r="W4" s="95" t="s">
        <v>61</v>
      </c>
      <c r="X4" s="95" t="s">
        <v>65</v>
      </c>
      <c r="Y4" s="95" t="s">
        <v>60</v>
      </c>
      <c r="Z4" s="95" t="s">
        <v>86</v>
      </c>
      <c r="AB4" s="95" t="s">
        <v>61</v>
      </c>
      <c r="AC4" s="95" t="s">
        <v>65</v>
      </c>
      <c r="AD4" s="95" t="s">
        <v>60</v>
      </c>
      <c r="AE4" s="95" t="s">
        <v>86</v>
      </c>
      <c r="AG4" s="95" t="s">
        <v>61</v>
      </c>
      <c r="AH4" s="95" t="s">
        <v>65</v>
      </c>
      <c r="AI4" s="95" t="s">
        <v>60</v>
      </c>
      <c r="AJ4" s="95" t="s">
        <v>86</v>
      </c>
      <c r="AK4" s="92"/>
      <c r="AL4" s="95" t="s">
        <v>61</v>
      </c>
      <c r="AM4" s="95" t="s">
        <v>65</v>
      </c>
      <c r="AN4" s="95" t="s">
        <v>60</v>
      </c>
      <c r="AO4" s="95" t="s">
        <v>86</v>
      </c>
      <c r="AQ4" s="95" t="s">
        <v>61</v>
      </c>
      <c r="AR4" s="95" t="s">
        <v>65</v>
      </c>
      <c r="AS4" s="95" t="s">
        <v>60</v>
      </c>
      <c r="AT4" s="95" t="s">
        <v>86</v>
      </c>
      <c r="AV4" s="95" t="s">
        <v>61</v>
      </c>
      <c r="AW4" s="95" t="s">
        <v>65</v>
      </c>
      <c r="AX4" s="95" t="s">
        <v>60</v>
      </c>
      <c r="AY4" s="95" t="s">
        <v>86</v>
      </c>
      <c r="BA4" s="95" t="s">
        <v>61</v>
      </c>
      <c r="BB4" s="95" t="s">
        <v>65</v>
      </c>
      <c r="BC4" s="95" t="s">
        <v>60</v>
      </c>
      <c r="BD4" s="95" t="s">
        <v>86</v>
      </c>
      <c r="BF4" s="95" t="s">
        <v>61</v>
      </c>
      <c r="BG4" s="95" t="s">
        <v>65</v>
      </c>
      <c r="BH4" s="95" t="s">
        <v>60</v>
      </c>
      <c r="BI4" s="95" t="s">
        <v>86</v>
      </c>
      <c r="BK4" s="95" t="s">
        <v>61</v>
      </c>
      <c r="BL4" s="95" t="s">
        <v>65</v>
      </c>
      <c r="BM4" s="95" t="s">
        <v>60</v>
      </c>
      <c r="BN4" s="95" t="s">
        <v>86</v>
      </c>
    </row>
    <row r="5" spans="1:66" s="66" customFormat="1" ht="14.25" thickBot="1">
      <c r="A5" s="66" t="s">
        <v>0</v>
      </c>
      <c r="B5" s="258"/>
      <c r="C5" s="96" t="s">
        <v>61</v>
      </c>
      <c r="D5" s="96" t="s">
        <v>65</v>
      </c>
      <c r="E5" s="96" t="s">
        <v>60</v>
      </c>
      <c r="F5" s="96" t="s">
        <v>86</v>
      </c>
      <c r="H5" s="96" t="s">
        <v>84</v>
      </c>
      <c r="I5" s="96" t="s">
        <v>84</v>
      </c>
      <c r="J5" s="96" t="s">
        <v>84</v>
      </c>
      <c r="K5" s="96" t="s">
        <v>63</v>
      </c>
      <c r="M5" s="96" t="s">
        <v>84</v>
      </c>
      <c r="N5" s="96" t="s">
        <v>84</v>
      </c>
      <c r="O5" s="96" t="s">
        <v>84</v>
      </c>
      <c r="P5" s="96" t="s">
        <v>63</v>
      </c>
      <c r="R5" s="96" t="s">
        <v>84</v>
      </c>
      <c r="S5" s="96" t="s">
        <v>84</v>
      </c>
      <c r="T5" s="96" t="s">
        <v>84</v>
      </c>
      <c r="U5" s="96" t="s">
        <v>63</v>
      </c>
      <c r="W5" s="96" t="s">
        <v>84</v>
      </c>
      <c r="X5" s="96" t="s">
        <v>84</v>
      </c>
      <c r="Y5" s="96" t="s">
        <v>84</v>
      </c>
      <c r="Z5" s="96" t="s">
        <v>63</v>
      </c>
      <c r="AB5" s="96" t="s">
        <v>84</v>
      </c>
      <c r="AC5" s="96" t="s">
        <v>84</v>
      </c>
      <c r="AD5" s="96" t="s">
        <v>84</v>
      </c>
      <c r="AE5" s="96" t="s">
        <v>63</v>
      </c>
      <c r="AG5" s="96" t="s">
        <v>84</v>
      </c>
      <c r="AH5" s="96" t="s">
        <v>84</v>
      </c>
      <c r="AI5" s="96" t="s">
        <v>84</v>
      </c>
      <c r="AJ5" s="96" t="s">
        <v>63</v>
      </c>
      <c r="AK5" s="92"/>
      <c r="AL5" s="96" t="s">
        <v>84</v>
      </c>
      <c r="AM5" s="96" t="s">
        <v>84</v>
      </c>
      <c r="AN5" s="96" t="s">
        <v>84</v>
      </c>
      <c r="AO5" s="96" t="s">
        <v>63</v>
      </c>
      <c r="AQ5" s="96" t="s">
        <v>84</v>
      </c>
      <c r="AR5" s="96" t="s">
        <v>84</v>
      </c>
      <c r="AS5" s="96" t="s">
        <v>84</v>
      </c>
      <c r="AT5" s="96" t="s">
        <v>63</v>
      </c>
      <c r="AV5" s="96" t="s">
        <v>84</v>
      </c>
      <c r="AW5" s="96" t="s">
        <v>84</v>
      </c>
      <c r="AX5" s="96" t="s">
        <v>84</v>
      </c>
      <c r="AY5" s="96" t="s">
        <v>63</v>
      </c>
      <c r="BA5" s="96" t="s">
        <v>84</v>
      </c>
      <c r="BB5" s="96" t="s">
        <v>84</v>
      </c>
      <c r="BC5" s="96" t="s">
        <v>84</v>
      </c>
      <c r="BD5" s="96" t="s">
        <v>63</v>
      </c>
      <c r="BF5" s="96" t="s">
        <v>84</v>
      </c>
      <c r="BG5" s="96" t="s">
        <v>84</v>
      </c>
      <c r="BH5" s="96" t="s">
        <v>84</v>
      </c>
      <c r="BI5" s="96" t="s">
        <v>63</v>
      </c>
      <c r="BK5" s="96" t="s">
        <v>84</v>
      </c>
      <c r="BL5" s="96" t="s">
        <v>84</v>
      </c>
      <c r="BM5" s="96" t="s">
        <v>84</v>
      </c>
      <c r="BN5" s="96" t="s">
        <v>63</v>
      </c>
    </row>
    <row r="6" spans="2:66" ht="14.25" thickBot="1">
      <c r="B6" s="259"/>
      <c r="C6" s="98"/>
      <c r="D6" s="98"/>
      <c r="E6" s="98"/>
      <c r="F6" s="98"/>
      <c r="G6" s="260"/>
      <c r="H6" s="98"/>
      <c r="I6" s="98"/>
      <c r="J6" s="98"/>
      <c r="K6" s="98"/>
      <c r="L6" s="260"/>
      <c r="M6" s="98"/>
      <c r="N6" s="98"/>
      <c r="O6" s="98"/>
      <c r="P6" s="98"/>
      <c r="Q6" s="260"/>
      <c r="R6" s="98"/>
      <c r="S6" s="98"/>
      <c r="T6" s="98"/>
      <c r="U6" s="98"/>
      <c r="V6" s="260"/>
      <c r="W6" s="98"/>
      <c r="X6" s="98"/>
      <c r="Y6" s="98"/>
      <c r="Z6" s="98"/>
      <c r="AA6" s="260"/>
      <c r="AB6" s="98"/>
      <c r="AC6" s="98"/>
      <c r="AD6" s="98"/>
      <c r="AE6" s="98"/>
      <c r="AF6" s="260"/>
      <c r="AG6" s="98"/>
      <c r="AH6" s="98"/>
      <c r="AI6" s="98"/>
      <c r="AJ6" s="98"/>
      <c r="AK6" s="260"/>
      <c r="AL6" s="98"/>
      <c r="AM6" s="98"/>
      <c r="AN6" s="98"/>
      <c r="AO6" s="98"/>
      <c r="AP6" s="260"/>
      <c r="AQ6" s="98"/>
      <c r="AR6" s="98"/>
      <c r="AS6" s="98"/>
      <c r="AT6" s="98"/>
      <c r="AU6" s="260"/>
      <c r="AV6" s="98"/>
      <c r="AW6" s="98"/>
      <c r="AX6" s="98"/>
      <c r="AY6" s="98"/>
      <c r="AZ6" s="260"/>
      <c r="BA6" s="98"/>
      <c r="BB6" s="98"/>
      <c r="BC6" s="98"/>
      <c r="BD6" s="98"/>
      <c r="BE6" s="260"/>
      <c r="BF6" s="98"/>
      <c r="BG6" s="98"/>
      <c r="BH6" s="98"/>
      <c r="BI6" s="98"/>
      <c r="BJ6" s="260"/>
      <c r="BK6" s="98"/>
      <c r="BL6" s="98"/>
      <c r="BM6" s="98"/>
      <c r="BN6" s="98"/>
    </row>
    <row r="7" spans="1:66" s="267" customFormat="1" ht="13.5">
      <c r="A7" s="261" t="s">
        <v>1</v>
      </c>
      <c r="B7" s="261"/>
      <c r="C7" s="262">
        <f>H7+M7+R7+W7+AB7+AG7+AL7+AQ7+AV7+BA7+BF7+BK7</f>
        <v>12669499</v>
      </c>
      <c r="D7" s="263">
        <f>I7+N7+S7+X7+AC7+AH7+AM7+AR7+AW7+BB7+BG7+BL7</f>
        <v>13963777</v>
      </c>
      <c r="E7" s="263">
        <f>J7+O7+T7+Y7+AD7+AI7+AN7+AS7+AX7+BC7+BH7+BM7</f>
        <v>20945659</v>
      </c>
      <c r="F7" s="264">
        <f>SUM(C7:E7)</f>
        <v>47578935</v>
      </c>
      <c r="G7" s="265"/>
      <c r="H7" s="266">
        <v>1135134</v>
      </c>
      <c r="I7" s="263">
        <v>1264473</v>
      </c>
      <c r="J7" s="263">
        <v>1896709</v>
      </c>
      <c r="K7" s="264">
        <f>SUM(H7:J7)</f>
        <v>4296316</v>
      </c>
      <c r="L7" s="265"/>
      <c r="M7" s="266">
        <v>1062745</v>
      </c>
      <c r="N7" s="263">
        <v>1159078</v>
      </c>
      <c r="O7" s="263">
        <v>1738616</v>
      </c>
      <c r="P7" s="264">
        <f>SUM(M7:O7)</f>
        <v>3960439</v>
      </c>
      <c r="Q7" s="265"/>
      <c r="R7" s="266">
        <v>1078472</v>
      </c>
      <c r="S7" s="263">
        <v>1111320</v>
      </c>
      <c r="T7" s="263">
        <v>1666977</v>
      </c>
      <c r="U7" s="264">
        <f>SUM(R7:T7)</f>
        <v>3856769</v>
      </c>
      <c r="V7" s="265"/>
      <c r="W7" s="266">
        <v>1010540</v>
      </c>
      <c r="X7" s="263">
        <v>1138680</v>
      </c>
      <c r="Y7" s="263">
        <v>1708020</v>
      </c>
      <c r="Z7" s="264">
        <f>SUM(W7:Y7)</f>
        <v>3857240</v>
      </c>
      <c r="AA7" s="265"/>
      <c r="AB7" s="266">
        <v>1084214</v>
      </c>
      <c r="AC7" s="263">
        <v>1189560</v>
      </c>
      <c r="AD7" s="263">
        <v>1784338</v>
      </c>
      <c r="AE7" s="264">
        <f>SUM(AB7:AD7)</f>
        <v>4058112</v>
      </c>
      <c r="AF7" s="265"/>
      <c r="AG7" s="266">
        <v>997737</v>
      </c>
      <c r="AH7" s="263">
        <v>1126888</v>
      </c>
      <c r="AI7" s="263">
        <v>1690333</v>
      </c>
      <c r="AJ7" s="264">
        <f>SUM(AG7:AI7)</f>
        <v>3814958</v>
      </c>
      <c r="AK7" s="265"/>
      <c r="AL7" s="266">
        <v>1081633</v>
      </c>
      <c r="AM7" s="263">
        <v>1185015</v>
      </c>
      <c r="AN7" s="263">
        <v>1777524</v>
      </c>
      <c r="AO7" s="264">
        <f>SUM(AL7:AN7)</f>
        <v>4044172</v>
      </c>
      <c r="AP7" s="265"/>
      <c r="AQ7" s="266">
        <v>1056570</v>
      </c>
      <c r="AR7" s="263">
        <v>1129291</v>
      </c>
      <c r="AS7" s="263">
        <v>1693937</v>
      </c>
      <c r="AT7" s="264">
        <f>SUM(AQ7:AS7)</f>
        <v>3879798</v>
      </c>
      <c r="AU7" s="265"/>
      <c r="AV7" s="266">
        <v>1119619</v>
      </c>
      <c r="AW7" s="263">
        <v>1226836</v>
      </c>
      <c r="AX7" s="263">
        <v>1840255</v>
      </c>
      <c r="AY7" s="264">
        <f>SUM(AV7:AX7)</f>
        <v>4186710</v>
      </c>
      <c r="AZ7" s="265"/>
      <c r="BA7" s="266">
        <v>1035873</v>
      </c>
      <c r="BB7" s="263">
        <v>1163322</v>
      </c>
      <c r="BC7" s="263">
        <v>1744980</v>
      </c>
      <c r="BD7" s="264">
        <f>SUM(BA7:BC7)</f>
        <v>3944175</v>
      </c>
      <c r="BE7" s="265"/>
      <c r="BF7" s="266">
        <v>959293</v>
      </c>
      <c r="BG7" s="263">
        <v>1094577</v>
      </c>
      <c r="BH7" s="263">
        <v>1641865</v>
      </c>
      <c r="BI7" s="264">
        <f>SUM(BF7:BH7)</f>
        <v>3695735</v>
      </c>
      <c r="BJ7" s="265"/>
      <c r="BK7" s="266">
        <v>1047669</v>
      </c>
      <c r="BL7" s="263">
        <v>1174737</v>
      </c>
      <c r="BM7" s="263">
        <v>1762105</v>
      </c>
      <c r="BN7" s="264">
        <f>SUM(BK7:BM7)</f>
        <v>3984511</v>
      </c>
    </row>
    <row r="8" spans="1:66" ht="13.5">
      <c r="A8" s="268" t="s">
        <v>2</v>
      </c>
      <c r="B8" s="268"/>
      <c r="C8" s="100">
        <f aca="true" t="shared" si="0" ref="C8:E64">H8+M8+R8+W8+AB8+AG8+AL8+AQ8+AV8+BA8+BF8+BK8</f>
        <v>0</v>
      </c>
      <c r="D8" s="50">
        <f t="shared" si="0"/>
        <v>0</v>
      </c>
      <c r="E8" s="50">
        <f t="shared" si="0"/>
        <v>0</v>
      </c>
      <c r="F8" s="101">
        <f aca="true" t="shared" si="1" ref="F8:F64">SUM(C8:E8)</f>
        <v>0</v>
      </c>
      <c r="G8" s="50"/>
      <c r="H8" s="100">
        <v>0</v>
      </c>
      <c r="I8" s="50">
        <v>0</v>
      </c>
      <c r="J8" s="50">
        <v>0</v>
      </c>
      <c r="K8" s="101">
        <f aca="true" t="shared" si="2" ref="K8:K64">SUM(H8:J8)</f>
        <v>0</v>
      </c>
      <c r="L8" s="50"/>
      <c r="M8" s="100">
        <v>0</v>
      </c>
      <c r="N8" s="50">
        <v>0</v>
      </c>
      <c r="O8" s="50">
        <v>0</v>
      </c>
      <c r="P8" s="101">
        <f aca="true" t="shared" si="3" ref="P8:P64">SUM(M8:O8)</f>
        <v>0</v>
      </c>
      <c r="Q8" s="50"/>
      <c r="R8" s="100">
        <v>0</v>
      </c>
      <c r="S8" s="50">
        <v>0</v>
      </c>
      <c r="T8" s="50">
        <v>0</v>
      </c>
      <c r="U8" s="101">
        <f aca="true" t="shared" si="4" ref="U8:U64">SUM(R8:T8)</f>
        <v>0</v>
      </c>
      <c r="V8" s="50"/>
      <c r="W8" s="100">
        <v>0</v>
      </c>
      <c r="X8" s="50">
        <v>0</v>
      </c>
      <c r="Y8" s="50">
        <v>0</v>
      </c>
      <c r="Z8" s="101">
        <f aca="true" t="shared" si="5" ref="Z8:Z64">SUM(W8:Y8)</f>
        <v>0</v>
      </c>
      <c r="AA8" s="50"/>
      <c r="AB8" s="100">
        <v>0</v>
      </c>
      <c r="AC8" s="50">
        <v>0</v>
      </c>
      <c r="AD8" s="50">
        <v>0</v>
      </c>
      <c r="AE8" s="101">
        <f aca="true" t="shared" si="6" ref="AE8:AE64">SUM(AB8:AD8)</f>
        <v>0</v>
      </c>
      <c r="AF8" s="50"/>
      <c r="AG8" s="100">
        <v>0</v>
      </c>
      <c r="AH8" s="50">
        <v>0</v>
      </c>
      <c r="AI8" s="50">
        <v>0</v>
      </c>
      <c r="AJ8" s="101">
        <f aca="true" t="shared" si="7" ref="AJ8:AJ64">SUM(AG8:AI8)</f>
        <v>0</v>
      </c>
      <c r="AK8" s="50"/>
      <c r="AL8" s="100">
        <v>0</v>
      </c>
      <c r="AM8" s="50">
        <v>0</v>
      </c>
      <c r="AN8" s="50">
        <v>0</v>
      </c>
      <c r="AO8" s="101">
        <f aca="true" t="shared" si="8" ref="AO8:AO64">SUM(AL8:AN8)</f>
        <v>0</v>
      </c>
      <c r="AP8" s="50"/>
      <c r="AQ8" s="100">
        <v>0</v>
      </c>
      <c r="AR8" s="50">
        <v>0</v>
      </c>
      <c r="AS8" s="50">
        <v>0</v>
      </c>
      <c r="AT8" s="101">
        <f aca="true" t="shared" si="9" ref="AT8:AT64">SUM(AQ8:AS8)</f>
        <v>0</v>
      </c>
      <c r="AU8" s="50"/>
      <c r="AV8" s="100">
        <v>0</v>
      </c>
      <c r="AW8" s="50">
        <v>0</v>
      </c>
      <c r="AX8" s="50">
        <v>0</v>
      </c>
      <c r="AY8" s="101">
        <f aca="true" t="shared" si="10" ref="AY8:AY64">SUM(AV8:AX8)</f>
        <v>0</v>
      </c>
      <c r="AZ8" s="50"/>
      <c r="BA8" s="100">
        <v>0</v>
      </c>
      <c r="BB8" s="50">
        <v>0</v>
      </c>
      <c r="BC8" s="50">
        <v>0</v>
      </c>
      <c r="BD8" s="101">
        <f aca="true" t="shared" si="11" ref="BD8:BD64">SUM(BA8:BC8)</f>
        <v>0</v>
      </c>
      <c r="BE8" s="50"/>
      <c r="BF8" s="100">
        <v>0</v>
      </c>
      <c r="BG8" s="50">
        <v>0</v>
      </c>
      <c r="BH8" s="50">
        <v>0</v>
      </c>
      <c r="BI8" s="101">
        <f aca="true" t="shared" si="12" ref="BI8:BI64">SUM(BF8:BH8)</f>
        <v>0</v>
      </c>
      <c r="BJ8" s="50"/>
      <c r="BK8" s="100">
        <v>0</v>
      </c>
      <c r="BL8" s="50">
        <v>0</v>
      </c>
      <c r="BM8" s="50">
        <v>0</v>
      </c>
      <c r="BN8" s="101">
        <f aca="true" t="shared" si="13" ref="BN8:BN64">SUM(BK8:BM8)</f>
        <v>0</v>
      </c>
    </row>
    <row r="9" spans="1:66" ht="13.5">
      <c r="A9" s="268" t="s">
        <v>3</v>
      </c>
      <c r="B9" s="268"/>
      <c r="C9" s="100">
        <f t="shared" si="0"/>
        <v>155803</v>
      </c>
      <c r="D9" s="50">
        <f t="shared" si="0"/>
        <v>245340</v>
      </c>
      <c r="E9" s="50">
        <f t="shared" si="0"/>
        <v>368009</v>
      </c>
      <c r="F9" s="101">
        <f t="shared" si="1"/>
        <v>769152</v>
      </c>
      <c r="G9" s="50"/>
      <c r="H9" s="100">
        <v>15236</v>
      </c>
      <c r="I9" s="50">
        <v>18881</v>
      </c>
      <c r="J9" s="50">
        <v>28323</v>
      </c>
      <c r="K9" s="101">
        <f t="shared" si="2"/>
        <v>62440</v>
      </c>
      <c r="L9" s="50"/>
      <c r="M9" s="100">
        <v>15751</v>
      </c>
      <c r="N9" s="50">
        <v>22353</v>
      </c>
      <c r="O9" s="50">
        <v>33527</v>
      </c>
      <c r="P9" s="101">
        <f t="shared" si="3"/>
        <v>71631</v>
      </c>
      <c r="Q9" s="50"/>
      <c r="R9" s="100">
        <v>13035</v>
      </c>
      <c r="S9" s="50">
        <v>19995</v>
      </c>
      <c r="T9" s="50">
        <v>29992</v>
      </c>
      <c r="U9" s="101">
        <f t="shared" si="4"/>
        <v>63022</v>
      </c>
      <c r="V9" s="50"/>
      <c r="W9" s="100">
        <v>12256</v>
      </c>
      <c r="X9" s="50">
        <v>20070</v>
      </c>
      <c r="Y9" s="50">
        <v>30106</v>
      </c>
      <c r="Z9" s="101">
        <f t="shared" si="5"/>
        <v>62432</v>
      </c>
      <c r="AA9" s="50"/>
      <c r="AB9" s="100">
        <v>7879</v>
      </c>
      <c r="AC9" s="50">
        <v>15620</v>
      </c>
      <c r="AD9" s="50">
        <v>23429</v>
      </c>
      <c r="AE9" s="101">
        <f t="shared" si="6"/>
        <v>46928</v>
      </c>
      <c r="AF9" s="50"/>
      <c r="AG9" s="100">
        <v>10859</v>
      </c>
      <c r="AH9" s="50">
        <v>18739</v>
      </c>
      <c r="AI9" s="50">
        <v>28106</v>
      </c>
      <c r="AJ9" s="101">
        <f t="shared" si="7"/>
        <v>57704</v>
      </c>
      <c r="AK9" s="50"/>
      <c r="AL9" s="100">
        <v>15434</v>
      </c>
      <c r="AM9" s="50">
        <v>22066</v>
      </c>
      <c r="AN9" s="50">
        <v>33100</v>
      </c>
      <c r="AO9" s="101">
        <f t="shared" si="8"/>
        <v>70600</v>
      </c>
      <c r="AP9" s="50"/>
      <c r="AQ9" s="100">
        <v>16354</v>
      </c>
      <c r="AR9" s="50">
        <v>20481</v>
      </c>
      <c r="AS9" s="50">
        <v>30721</v>
      </c>
      <c r="AT9" s="101">
        <f t="shared" si="9"/>
        <v>67556</v>
      </c>
      <c r="AU9" s="50"/>
      <c r="AV9" s="100">
        <v>12939</v>
      </c>
      <c r="AW9" s="50">
        <v>17829</v>
      </c>
      <c r="AX9" s="50">
        <v>26745</v>
      </c>
      <c r="AY9" s="101">
        <f t="shared" si="10"/>
        <v>57513</v>
      </c>
      <c r="AZ9" s="50"/>
      <c r="BA9" s="100">
        <v>16113</v>
      </c>
      <c r="BB9" s="50">
        <v>24001</v>
      </c>
      <c r="BC9" s="50">
        <v>36003</v>
      </c>
      <c r="BD9" s="101">
        <f t="shared" si="11"/>
        <v>76117</v>
      </c>
      <c r="BE9" s="50"/>
      <c r="BF9" s="100">
        <v>9591</v>
      </c>
      <c r="BG9" s="50">
        <v>26370</v>
      </c>
      <c r="BH9" s="50">
        <v>39556</v>
      </c>
      <c r="BI9" s="101">
        <f t="shared" si="12"/>
        <v>75517</v>
      </c>
      <c r="BJ9" s="50"/>
      <c r="BK9" s="100">
        <v>10356</v>
      </c>
      <c r="BL9" s="50">
        <v>18935</v>
      </c>
      <c r="BM9" s="50">
        <v>28401</v>
      </c>
      <c r="BN9" s="101">
        <f t="shared" si="13"/>
        <v>57692</v>
      </c>
    </row>
    <row r="10" spans="1:66" ht="13.5">
      <c r="A10" s="268" t="s">
        <v>4</v>
      </c>
      <c r="B10" s="268"/>
      <c r="C10" s="100">
        <f t="shared" si="0"/>
        <v>3412998</v>
      </c>
      <c r="D10" s="50">
        <f t="shared" si="0"/>
        <v>3154229</v>
      </c>
      <c r="E10" s="50">
        <f t="shared" si="0"/>
        <v>4693392</v>
      </c>
      <c r="F10" s="101">
        <f t="shared" si="1"/>
        <v>11260619</v>
      </c>
      <c r="G10" s="50"/>
      <c r="H10" s="100">
        <v>315896</v>
      </c>
      <c r="I10" s="50">
        <v>270044</v>
      </c>
      <c r="J10" s="50">
        <v>405068</v>
      </c>
      <c r="K10" s="101">
        <f t="shared" si="2"/>
        <v>991008</v>
      </c>
      <c r="L10" s="50"/>
      <c r="M10" s="100">
        <v>328346</v>
      </c>
      <c r="N10" s="50">
        <v>281907</v>
      </c>
      <c r="O10" s="50">
        <v>422858</v>
      </c>
      <c r="P10" s="101">
        <f t="shared" si="3"/>
        <v>1033111</v>
      </c>
      <c r="Q10" s="50"/>
      <c r="R10" s="100">
        <v>291465</v>
      </c>
      <c r="S10" s="50">
        <v>260051</v>
      </c>
      <c r="T10" s="50">
        <v>390077</v>
      </c>
      <c r="U10" s="101">
        <f t="shared" si="4"/>
        <v>941593</v>
      </c>
      <c r="V10" s="50"/>
      <c r="W10" s="100">
        <v>304644</v>
      </c>
      <c r="X10" s="50">
        <v>261333</v>
      </c>
      <c r="Y10" s="50">
        <v>388626</v>
      </c>
      <c r="Z10" s="101">
        <f t="shared" si="5"/>
        <v>954603</v>
      </c>
      <c r="AA10" s="50"/>
      <c r="AB10" s="100">
        <v>300164</v>
      </c>
      <c r="AC10" s="50">
        <v>261723</v>
      </c>
      <c r="AD10" s="50">
        <v>373085</v>
      </c>
      <c r="AE10" s="101">
        <f t="shared" si="6"/>
        <v>934972</v>
      </c>
      <c r="AF10" s="50"/>
      <c r="AG10" s="100">
        <v>285289</v>
      </c>
      <c r="AH10" s="50">
        <v>253924</v>
      </c>
      <c r="AI10" s="50">
        <v>372785</v>
      </c>
      <c r="AJ10" s="101">
        <f t="shared" si="7"/>
        <v>911998</v>
      </c>
      <c r="AK10" s="50"/>
      <c r="AL10" s="100">
        <v>260967</v>
      </c>
      <c r="AM10" s="50">
        <v>284944</v>
      </c>
      <c r="AN10" s="50">
        <v>427415</v>
      </c>
      <c r="AO10" s="101">
        <f t="shared" si="8"/>
        <v>973326</v>
      </c>
      <c r="AP10" s="50"/>
      <c r="AQ10" s="100">
        <v>256824</v>
      </c>
      <c r="AR10" s="50">
        <v>247002</v>
      </c>
      <c r="AS10" s="50">
        <v>370352</v>
      </c>
      <c r="AT10" s="101">
        <f t="shared" si="9"/>
        <v>874178</v>
      </c>
      <c r="AU10" s="50"/>
      <c r="AV10" s="100">
        <v>258289</v>
      </c>
      <c r="AW10" s="50">
        <v>225444</v>
      </c>
      <c r="AX10" s="50">
        <v>338164</v>
      </c>
      <c r="AY10" s="101">
        <f t="shared" si="10"/>
        <v>821897</v>
      </c>
      <c r="AZ10" s="50"/>
      <c r="BA10" s="100">
        <v>260349</v>
      </c>
      <c r="BB10" s="50">
        <v>245292</v>
      </c>
      <c r="BC10" s="50">
        <v>366288</v>
      </c>
      <c r="BD10" s="101">
        <f t="shared" si="11"/>
        <v>871929</v>
      </c>
      <c r="BE10" s="50"/>
      <c r="BF10" s="100">
        <v>277602</v>
      </c>
      <c r="BG10" s="50">
        <v>264632</v>
      </c>
      <c r="BH10" s="50">
        <v>395372</v>
      </c>
      <c r="BI10" s="101">
        <f t="shared" si="12"/>
        <v>937606</v>
      </c>
      <c r="BJ10" s="50"/>
      <c r="BK10" s="100">
        <v>273163</v>
      </c>
      <c r="BL10" s="50">
        <v>297933</v>
      </c>
      <c r="BM10" s="50">
        <v>443302</v>
      </c>
      <c r="BN10" s="101">
        <f t="shared" si="13"/>
        <v>1014398</v>
      </c>
    </row>
    <row r="11" spans="1:66" ht="13.5">
      <c r="A11" s="268" t="s">
        <v>5</v>
      </c>
      <c r="B11" s="268"/>
      <c r="C11" s="100">
        <f t="shared" si="0"/>
        <v>280412</v>
      </c>
      <c r="D11" s="50">
        <f t="shared" si="0"/>
        <v>411507</v>
      </c>
      <c r="E11" s="50">
        <f t="shared" si="0"/>
        <v>609003</v>
      </c>
      <c r="F11" s="101">
        <f t="shared" si="1"/>
        <v>1300922</v>
      </c>
      <c r="G11" s="50"/>
      <c r="H11" s="100">
        <v>21682</v>
      </c>
      <c r="I11" s="50">
        <v>28263</v>
      </c>
      <c r="J11" s="50">
        <v>42244</v>
      </c>
      <c r="K11" s="101">
        <f t="shared" si="2"/>
        <v>92189</v>
      </c>
      <c r="L11" s="50"/>
      <c r="M11" s="100">
        <v>18935</v>
      </c>
      <c r="N11" s="50">
        <v>25107</v>
      </c>
      <c r="O11" s="50">
        <v>37662</v>
      </c>
      <c r="P11" s="101">
        <f t="shared" si="3"/>
        <v>81704</v>
      </c>
      <c r="Q11" s="50"/>
      <c r="R11" s="100">
        <v>25803</v>
      </c>
      <c r="S11" s="50">
        <v>37304</v>
      </c>
      <c r="T11" s="50">
        <v>55956</v>
      </c>
      <c r="U11" s="101">
        <f t="shared" si="4"/>
        <v>119063</v>
      </c>
      <c r="V11" s="50"/>
      <c r="W11" s="100">
        <v>24818</v>
      </c>
      <c r="X11" s="50">
        <v>32732</v>
      </c>
      <c r="Y11" s="50">
        <v>42572</v>
      </c>
      <c r="Z11" s="101">
        <f t="shared" si="5"/>
        <v>100122</v>
      </c>
      <c r="AA11" s="50"/>
      <c r="AB11" s="100">
        <v>19304</v>
      </c>
      <c r="AC11" s="50">
        <v>33851</v>
      </c>
      <c r="AD11" s="50">
        <v>50776</v>
      </c>
      <c r="AE11" s="101">
        <f t="shared" si="6"/>
        <v>103931</v>
      </c>
      <c r="AF11" s="50"/>
      <c r="AG11" s="100">
        <v>26157</v>
      </c>
      <c r="AH11" s="50">
        <v>43560</v>
      </c>
      <c r="AI11" s="50">
        <v>64889</v>
      </c>
      <c r="AJ11" s="101">
        <f t="shared" si="7"/>
        <v>134606</v>
      </c>
      <c r="AK11" s="50"/>
      <c r="AL11" s="100">
        <v>21359</v>
      </c>
      <c r="AM11" s="50">
        <v>35502</v>
      </c>
      <c r="AN11" s="50">
        <v>53176</v>
      </c>
      <c r="AO11" s="101">
        <f t="shared" si="8"/>
        <v>110037</v>
      </c>
      <c r="AP11" s="50"/>
      <c r="AQ11" s="100">
        <v>20575</v>
      </c>
      <c r="AR11" s="50">
        <v>32850</v>
      </c>
      <c r="AS11" s="50">
        <v>49273</v>
      </c>
      <c r="AT11" s="101">
        <f t="shared" si="9"/>
        <v>102698</v>
      </c>
      <c r="AU11" s="50"/>
      <c r="AV11" s="100">
        <v>24010</v>
      </c>
      <c r="AW11" s="50">
        <v>35753</v>
      </c>
      <c r="AX11" s="50">
        <v>53405</v>
      </c>
      <c r="AY11" s="101">
        <f t="shared" si="10"/>
        <v>113168</v>
      </c>
      <c r="AZ11" s="50"/>
      <c r="BA11" s="100">
        <v>28364</v>
      </c>
      <c r="BB11" s="50">
        <v>38355</v>
      </c>
      <c r="BC11" s="50">
        <v>57006</v>
      </c>
      <c r="BD11" s="101">
        <f t="shared" si="11"/>
        <v>123725</v>
      </c>
      <c r="BE11" s="50"/>
      <c r="BF11" s="100">
        <v>26799</v>
      </c>
      <c r="BG11" s="50">
        <v>38153</v>
      </c>
      <c r="BH11" s="50">
        <v>56931</v>
      </c>
      <c r="BI11" s="101">
        <f t="shared" si="12"/>
        <v>121883</v>
      </c>
      <c r="BJ11" s="50"/>
      <c r="BK11" s="100">
        <v>22606</v>
      </c>
      <c r="BL11" s="50">
        <v>30077</v>
      </c>
      <c r="BM11" s="50">
        <v>45113</v>
      </c>
      <c r="BN11" s="101">
        <f t="shared" si="13"/>
        <v>97796</v>
      </c>
    </row>
    <row r="12" spans="1:66" ht="13.5">
      <c r="A12" s="268" t="s">
        <v>6</v>
      </c>
      <c r="B12" s="268"/>
      <c r="C12" s="100">
        <f t="shared" si="0"/>
        <v>445231</v>
      </c>
      <c r="D12" s="50">
        <f t="shared" si="0"/>
        <v>428643</v>
      </c>
      <c r="E12" s="50">
        <f t="shared" si="0"/>
        <v>639508</v>
      </c>
      <c r="F12" s="101">
        <f t="shared" si="1"/>
        <v>1513382</v>
      </c>
      <c r="G12" s="50"/>
      <c r="H12" s="100">
        <v>47014</v>
      </c>
      <c r="I12" s="50">
        <v>29152</v>
      </c>
      <c r="J12" s="50">
        <v>43725</v>
      </c>
      <c r="K12" s="101">
        <f t="shared" si="2"/>
        <v>119891</v>
      </c>
      <c r="L12" s="50"/>
      <c r="M12" s="100">
        <v>43901</v>
      </c>
      <c r="N12" s="50">
        <v>34939</v>
      </c>
      <c r="O12" s="50">
        <v>49108</v>
      </c>
      <c r="P12" s="101">
        <f t="shared" si="3"/>
        <v>127948</v>
      </c>
      <c r="Q12" s="50"/>
      <c r="R12" s="100">
        <v>44319</v>
      </c>
      <c r="S12" s="50">
        <v>38950</v>
      </c>
      <c r="T12" s="50">
        <v>58427</v>
      </c>
      <c r="U12" s="101">
        <f t="shared" si="4"/>
        <v>141696</v>
      </c>
      <c r="V12" s="50"/>
      <c r="W12" s="100">
        <v>34636</v>
      </c>
      <c r="X12" s="50">
        <v>30268</v>
      </c>
      <c r="Y12" s="50">
        <v>45401</v>
      </c>
      <c r="Z12" s="101">
        <f t="shared" si="5"/>
        <v>110305</v>
      </c>
      <c r="AA12" s="50"/>
      <c r="AB12" s="100">
        <v>35548</v>
      </c>
      <c r="AC12" s="50">
        <v>33525</v>
      </c>
      <c r="AD12" s="50">
        <v>50287</v>
      </c>
      <c r="AE12" s="101">
        <f t="shared" si="6"/>
        <v>119360</v>
      </c>
      <c r="AF12" s="50"/>
      <c r="AG12" s="100">
        <v>26252</v>
      </c>
      <c r="AH12" s="50">
        <v>25082</v>
      </c>
      <c r="AI12" s="50">
        <v>37473</v>
      </c>
      <c r="AJ12" s="101">
        <f t="shared" si="7"/>
        <v>88807</v>
      </c>
      <c r="AK12" s="50"/>
      <c r="AL12" s="100">
        <v>26445</v>
      </c>
      <c r="AM12" s="50">
        <v>25883</v>
      </c>
      <c r="AN12" s="50">
        <v>38824</v>
      </c>
      <c r="AO12" s="101">
        <f t="shared" si="8"/>
        <v>91152</v>
      </c>
      <c r="AP12" s="50"/>
      <c r="AQ12" s="100">
        <v>31477</v>
      </c>
      <c r="AR12" s="50">
        <v>33750</v>
      </c>
      <c r="AS12" s="50">
        <v>50627</v>
      </c>
      <c r="AT12" s="101">
        <f t="shared" si="9"/>
        <v>115854</v>
      </c>
      <c r="AU12" s="50"/>
      <c r="AV12" s="100">
        <v>37131</v>
      </c>
      <c r="AW12" s="50">
        <v>37972</v>
      </c>
      <c r="AX12" s="50">
        <v>56956</v>
      </c>
      <c r="AY12" s="101">
        <f t="shared" si="10"/>
        <v>132059</v>
      </c>
      <c r="AZ12" s="50"/>
      <c r="BA12" s="100">
        <v>36443</v>
      </c>
      <c r="BB12" s="50">
        <v>42999</v>
      </c>
      <c r="BC12" s="50">
        <v>64496</v>
      </c>
      <c r="BD12" s="101">
        <f t="shared" si="11"/>
        <v>143938</v>
      </c>
      <c r="BE12" s="50"/>
      <c r="BF12" s="100">
        <v>38427</v>
      </c>
      <c r="BG12" s="50">
        <v>42963</v>
      </c>
      <c r="BH12" s="50">
        <v>64445</v>
      </c>
      <c r="BI12" s="101">
        <f t="shared" si="12"/>
        <v>145835</v>
      </c>
      <c r="BJ12" s="50"/>
      <c r="BK12" s="100">
        <v>43638</v>
      </c>
      <c r="BL12" s="50">
        <v>53160</v>
      </c>
      <c r="BM12" s="50">
        <v>79739</v>
      </c>
      <c r="BN12" s="101">
        <f t="shared" si="13"/>
        <v>176537</v>
      </c>
    </row>
    <row r="13" spans="1:66" ht="13.5">
      <c r="A13" s="268" t="s">
        <v>7</v>
      </c>
      <c r="B13" s="268"/>
      <c r="C13" s="100">
        <f t="shared" si="0"/>
        <v>7573483</v>
      </c>
      <c r="D13" s="50">
        <f t="shared" si="0"/>
        <v>7068309</v>
      </c>
      <c r="E13" s="50">
        <f t="shared" si="0"/>
        <v>10493418</v>
      </c>
      <c r="F13" s="101">
        <f t="shared" si="1"/>
        <v>25135210</v>
      </c>
      <c r="G13" s="50"/>
      <c r="H13" s="100">
        <v>609008</v>
      </c>
      <c r="I13" s="50">
        <v>651801</v>
      </c>
      <c r="J13" s="50">
        <v>954302</v>
      </c>
      <c r="K13" s="101">
        <f t="shared" si="2"/>
        <v>2215111</v>
      </c>
      <c r="L13" s="50"/>
      <c r="M13" s="100">
        <v>606101</v>
      </c>
      <c r="N13" s="50">
        <v>614973</v>
      </c>
      <c r="O13" s="50">
        <v>922762</v>
      </c>
      <c r="P13" s="101">
        <f t="shared" si="3"/>
        <v>2143836</v>
      </c>
      <c r="Q13" s="50"/>
      <c r="R13" s="100">
        <v>546816</v>
      </c>
      <c r="S13" s="50">
        <v>607312</v>
      </c>
      <c r="T13" s="50">
        <v>910969</v>
      </c>
      <c r="U13" s="101">
        <f t="shared" si="4"/>
        <v>2065097</v>
      </c>
      <c r="V13" s="50"/>
      <c r="W13" s="100">
        <v>572491</v>
      </c>
      <c r="X13" s="50">
        <v>609864</v>
      </c>
      <c r="Y13" s="50">
        <v>914797</v>
      </c>
      <c r="Z13" s="101">
        <f t="shared" si="5"/>
        <v>2097152</v>
      </c>
      <c r="AA13" s="50"/>
      <c r="AB13" s="100">
        <v>542743</v>
      </c>
      <c r="AC13" s="50">
        <v>581779</v>
      </c>
      <c r="AD13" s="50">
        <v>872668</v>
      </c>
      <c r="AE13" s="101">
        <f t="shared" si="6"/>
        <v>1997190</v>
      </c>
      <c r="AF13" s="50"/>
      <c r="AG13" s="100">
        <v>636734</v>
      </c>
      <c r="AH13" s="50">
        <v>591198</v>
      </c>
      <c r="AI13" s="50">
        <v>886796</v>
      </c>
      <c r="AJ13" s="101">
        <f t="shared" si="7"/>
        <v>2114728</v>
      </c>
      <c r="AK13" s="50"/>
      <c r="AL13" s="100">
        <v>620203</v>
      </c>
      <c r="AM13" s="50">
        <v>590315</v>
      </c>
      <c r="AN13" s="50">
        <v>879473</v>
      </c>
      <c r="AO13" s="101">
        <f t="shared" si="8"/>
        <v>2089991</v>
      </c>
      <c r="AP13" s="50"/>
      <c r="AQ13" s="100">
        <v>771014</v>
      </c>
      <c r="AR13" s="50">
        <v>577300</v>
      </c>
      <c r="AS13" s="50">
        <v>829647</v>
      </c>
      <c r="AT13" s="101">
        <f t="shared" si="9"/>
        <v>2177961</v>
      </c>
      <c r="AU13" s="50"/>
      <c r="AV13" s="100">
        <v>759453</v>
      </c>
      <c r="AW13" s="50">
        <v>561915</v>
      </c>
      <c r="AX13" s="50">
        <v>834098</v>
      </c>
      <c r="AY13" s="101">
        <f t="shared" si="10"/>
        <v>2155466</v>
      </c>
      <c r="AZ13" s="50"/>
      <c r="BA13" s="100">
        <v>719954</v>
      </c>
      <c r="BB13" s="50">
        <v>548846</v>
      </c>
      <c r="BC13" s="50">
        <v>807822</v>
      </c>
      <c r="BD13" s="101">
        <f t="shared" si="11"/>
        <v>2076622</v>
      </c>
      <c r="BE13" s="50"/>
      <c r="BF13" s="100">
        <v>625264</v>
      </c>
      <c r="BG13" s="50">
        <v>561227</v>
      </c>
      <c r="BH13" s="50">
        <v>833742</v>
      </c>
      <c r="BI13" s="101">
        <f t="shared" si="12"/>
        <v>2020233</v>
      </c>
      <c r="BJ13" s="50"/>
      <c r="BK13" s="100">
        <v>563702</v>
      </c>
      <c r="BL13" s="50">
        <v>571779</v>
      </c>
      <c r="BM13" s="50">
        <v>846342</v>
      </c>
      <c r="BN13" s="101">
        <f t="shared" si="13"/>
        <v>1981823</v>
      </c>
    </row>
    <row r="14" spans="1:66" ht="13.5">
      <c r="A14" s="268" t="s">
        <v>8</v>
      </c>
      <c r="B14" s="268"/>
      <c r="C14" s="100">
        <f t="shared" si="0"/>
        <v>523602</v>
      </c>
      <c r="D14" s="50">
        <f t="shared" si="0"/>
        <v>600568</v>
      </c>
      <c r="E14" s="50">
        <f t="shared" si="0"/>
        <v>894541</v>
      </c>
      <c r="F14" s="101">
        <f t="shared" si="1"/>
        <v>2018711</v>
      </c>
      <c r="G14" s="50"/>
      <c r="H14" s="100">
        <v>57421</v>
      </c>
      <c r="I14" s="50">
        <v>54639</v>
      </c>
      <c r="J14" s="50">
        <v>81732</v>
      </c>
      <c r="K14" s="101">
        <f t="shared" si="2"/>
        <v>193792</v>
      </c>
      <c r="L14" s="50"/>
      <c r="M14" s="100">
        <v>47495</v>
      </c>
      <c r="N14" s="50">
        <v>50011</v>
      </c>
      <c r="O14" s="50">
        <v>75015</v>
      </c>
      <c r="P14" s="101">
        <f t="shared" si="3"/>
        <v>172521</v>
      </c>
      <c r="Q14" s="50"/>
      <c r="R14" s="100">
        <v>51413</v>
      </c>
      <c r="S14" s="50">
        <v>54085</v>
      </c>
      <c r="T14" s="50">
        <v>81125</v>
      </c>
      <c r="U14" s="101">
        <f t="shared" si="4"/>
        <v>186623</v>
      </c>
      <c r="V14" s="50"/>
      <c r="W14" s="100">
        <v>56316</v>
      </c>
      <c r="X14" s="50">
        <v>58679</v>
      </c>
      <c r="Y14" s="50">
        <v>83143</v>
      </c>
      <c r="Z14" s="101">
        <f t="shared" si="5"/>
        <v>198138</v>
      </c>
      <c r="AA14" s="50"/>
      <c r="AB14" s="100">
        <v>43426</v>
      </c>
      <c r="AC14" s="50">
        <v>52175</v>
      </c>
      <c r="AD14" s="50">
        <v>78260</v>
      </c>
      <c r="AE14" s="101">
        <f t="shared" si="6"/>
        <v>173861</v>
      </c>
      <c r="AF14" s="50"/>
      <c r="AG14" s="100">
        <v>42499</v>
      </c>
      <c r="AH14" s="50">
        <v>49493</v>
      </c>
      <c r="AI14" s="50">
        <v>74237</v>
      </c>
      <c r="AJ14" s="101">
        <f t="shared" si="7"/>
        <v>166229</v>
      </c>
      <c r="AK14" s="50"/>
      <c r="AL14" s="100">
        <v>41114</v>
      </c>
      <c r="AM14" s="50">
        <v>49052</v>
      </c>
      <c r="AN14" s="50">
        <v>72903</v>
      </c>
      <c r="AO14" s="101">
        <f t="shared" si="8"/>
        <v>163069</v>
      </c>
      <c r="AP14" s="50"/>
      <c r="AQ14" s="100">
        <v>35926</v>
      </c>
      <c r="AR14" s="50">
        <v>44819</v>
      </c>
      <c r="AS14" s="50">
        <v>67231</v>
      </c>
      <c r="AT14" s="101">
        <f t="shared" si="9"/>
        <v>147976</v>
      </c>
      <c r="AU14" s="50"/>
      <c r="AV14" s="100">
        <v>38273</v>
      </c>
      <c r="AW14" s="50">
        <v>45081</v>
      </c>
      <c r="AX14" s="50">
        <v>67095</v>
      </c>
      <c r="AY14" s="101">
        <f t="shared" si="10"/>
        <v>150449</v>
      </c>
      <c r="AZ14" s="50"/>
      <c r="BA14" s="100">
        <v>39540</v>
      </c>
      <c r="BB14" s="50">
        <v>49093</v>
      </c>
      <c r="BC14" s="50">
        <v>73638</v>
      </c>
      <c r="BD14" s="101">
        <f t="shared" si="11"/>
        <v>162271</v>
      </c>
      <c r="BE14" s="50"/>
      <c r="BF14" s="100">
        <v>35696</v>
      </c>
      <c r="BG14" s="50">
        <v>45905</v>
      </c>
      <c r="BH14" s="50">
        <v>68857</v>
      </c>
      <c r="BI14" s="101">
        <f t="shared" si="12"/>
        <v>150458</v>
      </c>
      <c r="BJ14" s="50"/>
      <c r="BK14" s="100">
        <v>34483</v>
      </c>
      <c r="BL14" s="50">
        <v>47536</v>
      </c>
      <c r="BM14" s="50">
        <v>71305</v>
      </c>
      <c r="BN14" s="101">
        <f t="shared" si="13"/>
        <v>153324</v>
      </c>
    </row>
    <row r="15" spans="1:66" ht="13.5">
      <c r="A15" s="268" t="s">
        <v>9</v>
      </c>
      <c r="B15" s="268"/>
      <c r="C15" s="100">
        <f t="shared" si="0"/>
        <v>1398254</v>
      </c>
      <c r="D15" s="50">
        <f t="shared" si="0"/>
        <v>1483452</v>
      </c>
      <c r="E15" s="50">
        <f t="shared" si="0"/>
        <v>2205218</v>
      </c>
      <c r="F15" s="101">
        <f t="shared" si="1"/>
        <v>5086924</v>
      </c>
      <c r="G15" s="50"/>
      <c r="H15" s="100">
        <v>113177</v>
      </c>
      <c r="I15" s="50">
        <v>116685</v>
      </c>
      <c r="J15" s="50">
        <v>175024</v>
      </c>
      <c r="K15" s="101">
        <f t="shared" si="2"/>
        <v>404886</v>
      </c>
      <c r="L15" s="50"/>
      <c r="M15" s="100">
        <v>107217</v>
      </c>
      <c r="N15" s="50">
        <v>115423</v>
      </c>
      <c r="O15" s="50">
        <v>173137</v>
      </c>
      <c r="P15" s="101">
        <f t="shared" si="3"/>
        <v>395777</v>
      </c>
      <c r="Q15" s="50"/>
      <c r="R15" s="100">
        <v>110949</v>
      </c>
      <c r="S15" s="50">
        <v>121550</v>
      </c>
      <c r="T15" s="50">
        <v>182324</v>
      </c>
      <c r="U15" s="101">
        <f t="shared" si="4"/>
        <v>414823</v>
      </c>
      <c r="V15" s="50"/>
      <c r="W15" s="100">
        <v>114960</v>
      </c>
      <c r="X15" s="50">
        <v>118906</v>
      </c>
      <c r="Y15" s="50">
        <v>176635</v>
      </c>
      <c r="Z15" s="101">
        <f t="shared" si="5"/>
        <v>410501</v>
      </c>
      <c r="AA15" s="50"/>
      <c r="AB15" s="100">
        <v>123247</v>
      </c>
      <c r="AC15" s="50">
        <v>146183</v>
      </c>
      <c r="AD15" s="50">
        <v>216724</v>
      </c>
      <c r="AE15" s="101">
        <f t="shared" si="6"/>
        <v>486154</v>
      </c>
      <c r="AF15" s="50"/>
      <c r="AG15" s="100">
        <v>138371</v>
      </c>
      <c r="AH15" s="50">
        <v>124371</v>
      </c>
      <c r="AI15" s="50">
        <v>185354</v>
      </c>
      <c r="AJ15" s="101">
        <f t="shared" si="7"/>
        <v>448096</v>
      </c>
      <c r="AK15" s="50"/>
      <c r="AL15" s="100">
        <v>126220</v>
      </c>
      <c r="AM15" s="50">
        <v>134394</v>
      </c>
      <c r="AN15" s="50">
        <v>188764</v>
      </c>
      <c r="AO15" s="101">
        <f t="shared" si="8"/>
        <v>449378</v>
      </c>
      <c r="AP15" s="50"/>
      <c r="AQ15" s="100">
        <v>124646</v>
      </c>
      <c r="AR15" s="50">
        <v>123286</v>
      </c>
      <c r="AS15" s="50">
        <v>183879</v>
      </c>
      <c r="AT15" s="101">
        <f t="shared" si="9"/>
        <v>431811</v>
      </c>
      <c r="AU15" s="50"/>
      <c r="AV15" s="100">
        <v>109035</v>
      </c>
      <c r="AW15" s="50">
        <v>114861</v>
      </c>
      <c r="AX15" s="50">
        <v>172216</v>
      </c>
      <c r="AY15" s="101">
        <f t="shared" si="10"/>
        <v>396112</v>
      </c>
      <c r="AZ15" s="50"/>
      <c r="BA15" s="100">
        <v>109028</v>
      </c>
      <c r="BB15" s="50">
        <v>125722</v>
      </c>
      <c r="BC15" s="50">
        <v>188658</v>
      </c>
      <c r="BD15" s="101">
        <f t="shared" si="11"/>
        <v>423408</v>
      </c>
      <c r="BE15" s="50"/>
      <c r="BF15" s="100">
        <v>117206</v>
      </c>
      <c r="BG15" s="50">
        <v>124340</v>
      </c>
      <c r="BH15" s="50">
        <v>186134</v>
      </c>
      <c r="BI15" s="101">
        <f t="shared" si="12"/>
        <v>427680</v>
      </c>
      <c r="BJ15" s="50"/>
      <c r="BK15" s="100">
        <v>104198</v>
      </c>
      <c r="BL15" s="50">
        <v>117731</v>
      </c>
      <c r="BM15" s="50">
        <v>176369</v>
      </c>
      <c r="BN15" s="101">
        <f t="shared" si="13"/>
        <v>398298</v>
      </c>
    </row>
    <row r="16" spans="1:66" ht="13.5">
      <c r="A16" s="268" t="s">
        <v>10</v>
      </c>
      <c r="B16" s="268"/>
      <c r="C16" s="100">
        <f t="shared" si="0"/>
        <v>11739992</v>
      </c>
      <c r="D16" s="50">
        <f t="shared" si="0"/>
        <v>11837707</v>
      </c>
      <c r="E16" s="50">
        <f t="shared" si="0"/>
        <v>17567339</v>
      </c>
      <c r="F16" s="101">
        <f t="shared" si="1"/>
        <v>41145038</v>
      </c>
      <c r="G16" s="50"/>
      <c r="H16" s="100">
        <v>1029326</v>
      </c>
      <c r="I16" s="50">
        <v>992774</v>
      </c>
      <c r="J16" s="50">
        <v>1488709</v>
      </c>
      <c r="K16" s="101">
        <f t="shared" si="2"/>
        <v>3510809</v>
      </c>
      <c r="L16" s="50"/>
      <c r="M16" s="100">
        <v>1047905</v>
      </c>
      <c r="N16" s="50">
        <v>962611</v>
      </c>
      <c r="O16" s="50">
        <v>1444068</v>
      </c>
      <c r="P16" s="101">
        <f t="shared" si="3"/>
        <v>3454584</v>
      </c>
      <c r="Q16" s="50"/>
      <c r="R16" s="100">
        <v>969190</v>
      </c>
      <c r="S16" s="50">
        <v>946961</v>
      </c>
      <c r="T16" s="50">
        <v>1420441</v>
      </c>
      <c r="U16" s="101">
        <f t="shared" si="4"/>
        <v>3336592</v>
      </c>
      <c r="V16" s="50"/>
      <c r="W16" s="100">
        <v>961751</v>
      </c>
      <c r="X16" s="50">
        <v>994033</v>
      </c>
      <c r="Y16" s="50">
        <v>1450175</v>
      </c>
      <c r="Z16" s="101">
        <f t="shared" si="5"/>
        <v>3405959</v>
      </c>
      <c r="AA16" s="50"/>
      <c r="AB16" s="100">
        <v>920705</v>
      </c>
      <c r="AC16" s="50">
        <v>940658</v>
      </c>
      <c r="AD16" s="50">
        <v>1361712</v>
      </c>
      <c r="AE16" s="101">
        <f t="shared" si="6"/>
        <v>3223075</v>
      </c>
      <c r="AF16" s="50"/>
      <c r="AG16" s="100">
        <v>973348</v>
      </c>
      <c r="AH16" s="50">
        <v>978395</v>
      </c>
      <c r="AI16" s="50">
        <v>1415769</v>
      </c>
      <c r="AJ16" s="101">
        <f t="shared" si="7"/>
        <v>3367512</v>
      </c>
      <c r="AK16" s="50"/>
      <c r="AL16" s="100">
        <v>957422</v>
      </c>
      <c r="AM16" s="50">
        <v>934489</v>
      </c>
      <c r="AN16" s="50">
        <v>1394460</v>
      </c>
      <c r="AO16" s="101">
        <f t="shared" si="8"/>
        <v>3286371</v>
      </c>
      <c r="AP16" s="50"/>
      <c r="AQ16" s="100">
        <v>992405</v>
      </c>
      <c r="AR16" s="50">
        <v>939762</v>
      </c>
      <c r="AS16" s="50">
        <v>1403418</v>
      </c>
      <c r="AT16" s="101">
        <f t="shared" si="9"/>
        <v>3335585</v>
      </c>
      <c r="AU16" s="50"/>
      <c r="AV16" s="100">
        <v>975636</v>
      </c>
      <c r="AW16" s="50">
        <v>1164808</v>
      </c>
      <c r="AX16" s="50">
        <v>1741512</v>
      </c>
      <c r="AY16" s="101">
        <f t="shared" si="10"/>
        <v>3881956</v>
      </c>
      <c r="AZ16" s="50"/>
      <c r="BA16" s="100">
        <v>980564</v>
      </c>
      <c r="BB16" s="50">
        <v>985005</v>
      </c>
      <c r="BC16" s="50">
        <v>1465433</v>
      </c>
      <c r="BD16" s="101">
        <f t="shared" si="11"/>
        <v>3431002</v>
      </c>
      <c r="BE16" s="50"/>
      <c r="BF16" s="100">
        <v>951765</v>
      </c>
      <c r="BG16" s="50">
        <v>980108</v>
      </c>
      <c r="BH16" s="50">
        <v>1465661</v>
      </c>
      <c r="BI16" s="101">
        <f t="shared" si="12"/>
        <v>3397534</v>
      </c>
      <c r="BJ16" s="50"/>
      <c r="BK16" s="100">
        <v>979975</v>
      </c>
      <c r="BL16" s="50">
        <v>1018103</v>
      </c>
      <c r="BM16" s="50">
        <v>1515981</v>
      </c>
      <c r="BN16" s="101">
        <f t="shared" si="13"/>
        <v>3514059</v>
      </c>
    </row>
    <row r="17" spans="1:66" ht="13.5">
      <c r="A17" s="268" t="s">
        <v>11</v>
      </c>
      <c r="B17" s="268"/>
      <c r="C17" s="100">
        <f t="shared" si="0"/>
        <v>387792</v>
      </c>
      <c r="D17" s="50">
        <f t="shared" si="0"/>
        <v>353170</v>
      </c>
      <c r="E17" s="50">
        <f t="shared" si="0"/>
        <v>524423</v>
      </c>
      <c r="F17" s="101">
        <f t="shared" si="1"/>
        <v>1265385</v>
      </c>
      <c r="G17" s="50"/>
      <c r="H17" s="100">
        <v>31519</v>
      </c>
      <c r="I17" s="50">
        <v>28156</v>
      </c>
      <c r="J17" s="50">
        <v>42232</v>
      </c>
      <c r="K17" s="101">
        <f t="shared" si="2"/>
        <v>101907</v>
      </c>
      <c r="L17" s="50"/>
      <c r="M17" s="100">
        <v>28724</v>
      </c>
      <c r="N17" s="50">
        <v>25355</v>
      </c>
      <c r="O17" s="50">
        <v>38029</v>
      </c>
      <c r="P17" s="101">
        <f t="shared" si="3"/>
        <v>92108</v>
      </c>
      <c r="Q17" s="50"/>
      <c r="R17" s="100">
        <v>32423</v>
      </c>
      <c r="S17" s="50">
        <v>31383</v>
      </c>
      <c r="T17" s="50">
        <v>47076</v>
      </c>
      <c r="U17" s="101">
        <f t="shared" si="4"/>
        <v>110882</v>
      </c>
      <c r="V17" s="50"/>
      <c r="W17" s="100">
        <v>35401</v>
      </c>
      <c r="X17" s="50">
        <v>32420</v>
      </c>
      <c r="Y17" s="50">
        <v>48630</v>
      </c>
      <c r="Z17" s="101">
        <f t="shared" si="5"/>
        <v>116451</v>
      </c>
      <c r="AA17" s="50"/>
      <c r="AB17" s="100">
        <v>31374</v>
      </c>
      <c r="AC17" s="50">
        <v>30299</v>
      </c>
      <c r="AD17" s="50">
        <v>45447</v>
      </c>
      <c r="AE17" s="101">
        <f t="shared" si="6"/>
        <v>107120</v>
      </c>
      <c r="AF17" s="50"/>
      <c r="AG17" s="100">
        <v>30949</v>
      </c>
      <c r="AH17" s="50">
        <v>28045</v>
      </c>
      <c r="AI17" s="50">
        <v>42067</v>
      </c>
      <c r="AJ17" s="101">
        <f t="shared" si="7"/>
        <v>101061</v>
      </c>
      <c r="AK17" s="50"/>
      <c r="AL17" s="100">
        <v>31700</v>
      </c>
      <c r="AM17" s="50">
        <v>33264</v>
      </c>
      <c r="AN17" s="50">
        <v>49895</v>
      </c>
      <c r="AO17" s="101">
        <f t="shared" si="8"/>
        <v>114859</v>
      </c>
      <c r="AP17" s="50"/>
      <c r="AQ17" s="100">
        <v>34758</v>
      </c>
      <c r="AR17" s="50">
        <v>29005</v>
      </c>
      <c r="AS17" s="50">
        <v>43508</v>
      </c>
      <c r="AT17" s="101">
        <f t="shared" si="9"/>
        <v>107271</v>
      </c>
      <c r="AU17" s="50"/>
      <c r="AV17" s="100">
        <v>32096</v>
      </c>
      <c r="AW17" s="50">
        <v>30978</v>
      </c>
      <c r="AX17" s="50">
        <v>41291</v>
      </c>
      <c r="AY17" s="101">
        <f t="shared" si="10"/>
        <v>104365</v>
      </c>
      <c r="AZ17" s="50"/>
      <c r="BA17" s="100">
        <v>33623</v>
      </c>
      <c r="BB17" s="50">
        <v>30774</v>
      </c>
      <c r="BC17" s="50">
        <v>46011</v>
      </c>
      <c r="BD17" s="101">
        <f t="shared" si="11"/>
        <v>110408</v>
      </c>
      <c r="BE17" s="50"/>
      <c r="BF17" s="100">
        <v>27971</v>
      </c>
      <c r="BG17" s="50">
        <v>25798</v>
      </c>
      <c r="BH17" s="50">
        <v>38697</v>
      </c>
      <c r="BI17" s="101">
        <f t="shared" si="12"/>
        <v>92466</v>
      </c>
      <c r="BJ17" s="50"/>
      <c r="BK17" s="100">
        <v>37254</v>
      </c>
      <c r="BL17" s="50">
        <v>27693</v>
      </c>
      <c r="BM17" s="50">
        <v>41540</v>
      </c>
      <c r="BN17" s="101">
        <f t="shared" si="13"/>
        <v>106487</v>
      </c>
    </row>
    <row r="18" spans="1:66" ht="13.5">
      <c r="A18" s="268" t="s">
        <v>12</v>
      </c>
      <c r="B18" s="268"/>
      <c r="C18" s="100">
        <f t="shared" si="0"/>
        <v>705302</v>
      </c>
      <c r="D18" s="50">
        <f t="shared" si="0"/>
        <v>1622160</v>
      </c>
      <c r="E18" s="50">
        <f t="shared" si="0"/>
        <v>2406466</v>
      </c>
      <c r="F18" s="101">
        <f t="shared" si="1"/>
        <v>4733928</v>
      </c>
      <c r="G18" s="50"/>
      <c r="H18" s="100">
        <v>59380</v>
      </c>
      <c r="I18" s="50">
        <v>127003</v>
      </c>
      <c r="J18" s="50">
        <v>189156</v>
      </c>
      <c r="K18" s="101">
        <f t="shared" si="2"/>
        <v>375539</v>
      </c>
      <c r="L18" s="50"/>
      <c r="M18" s="100">
        <v>55788</v>
      </c>
      <c r="N18" s="50">
        <v>127720</v>
      </c>
      <c r="O18" s="50">
        <v>187455</v>
      </c>
      <c r="P18" s="101">
        <f t="shared" si="3"/>
        <v>370963</v>
      </c>
      <c r="Q18" s="50"/>
      <c r="R18" s="100">
        <v>57088</v>
      </c>
      <c r="S18" s="50">
        <v>125080</v>
      </c>
      <c r="T18" s="50">
        <v>186795</v>
      </c>
      <c r="U18" s="101">
        <f t="shared" si="4"/>
        <v>368963</v>
      </c>
      <c r="V18" s="50"/>
      <c r="W18" s="100">
        <v>53534</v>
      </c>
      <c r="X18" s="50">
        <v>141047</v>
      </c>
      <c r="Y18" s="50">
        <v>207596</v>
      </c>
      <c r="Z18" s="101">
        <f t="shared" si="5"/>
        <v>402177</v>
      </c>
      <c r="AA18" s="50"/>
      <c r="AB18" s="100">
        <v>43746</v>
      </c>
      <c r="AC18" s="50">
        <v>131142</v>
      </c>
      <c r="AD18" s="50">
        <v>194838</v>
      </c>
      <c r="AE18" s="101">
        <f t="shared" si="6"/>
        <v>369726</v>
      </c>
      <c r="AF18" s="50"/>
      <c r="AG18" s="100">
        <v>50113</v>
      </c>
      <c r="AH18" s="50">
        <v>146915</v>
      </c>
      <c r="AI18" s="50">
        <v>218945</v>
      </c>
      <c r="AJ18" s="101">
        <f t="shared" si="7"/>
        <v>415973</v>
      </c>
      <c r="AK18" s="50"/>
      <c r="AL18" s="100">
        <v>45338</v>
      </c>
      <c r="AM18" s="50">
        <v>138888</v>
      </c>
      <c r="AN18" s="50">
        <v>207509</v>
      </c>
      <c r="AO18" s="101">
        <f t="shared" si="8"/>
        <v>391735</v>
      </c>
      <c r="AP18" s="50"/>
      <c r="AQ18" s="100">
        <v>41780</v>
      </c>
      <c r="AR18" s="50">
        <v>142646</v>
      </c>
      <c r="AS18" s="50">
        <v>210894</v>
      </c>
      <c r="AT18" s="101">
        <f t="shared" si="9"/>
        <v>395320</v>
      </c>
      <c r="AU18" s="50"/>
      <c r="AV18" s="100">
        <v>57812</v>
      </c>
      <c r="AW18" s="50">
        <v>151787</v>
      </c>
      <c r="AX18" s="50">
        <v>224229</v>
      </c>
      <c r="AY18" s="101">
        <f t="shared" si="10"/>
        <v>433828</v>
      </c>
      <c r="AZ18" s="50"/>
      <c r="BA18" s="100">
        <v>58815</v>
      </c>
      <c r="BB18" s="50">
        <v>133299</v>
      </c>
      <c r="BC18" s="50">
        <v>197700</v>
      </c>
      <c r="BD18" s="101">
        <f t="shared" si="11"/>
        <v>389814</v>
      </c>
      <c r="BE18" s="50"/>
      <c r="BF18" s="100">
        <v>87642</v>
      </c>
      <c r="BG18" s="50">
        <v>134947</v>
      </c>
      <c r="BH18" s="50">
        <v>199270</v>
      </c>
      <c r="BI18" s="101">
        <f t="shared" si="12"/>
        <v>421859</v>
      </c>
      <c r="BJ18" s="50"/>
      <c r="BK18" s="100">
        <v>94266</v>
      </c>
      <c r="BL18" s="50">
        <v>121686</v>
      </c>
      <c r="BM18" s="50">
        <v>182079</v>
      </c>
      <c r="BN18" s="101">
        <f t="shared" si="13"/>
        <v>398031</v>
      </c>
    </row>
    <row r="19" spans="1:66" ht="13.5">
      <c r="A19" s="268" t="s">
        <v>13</v>
      </c>
      <c r="B19" s="268"/>
      <c r="C19" s="100">
        <f t="shared" si="0"/>
        <v>2584170</v>
      </c>
      <c r="D19" s="50">
        <f t="shared" si="0"/>
        <v>2276551</v>
      </c>
      <c r="E19" s="50">
        <f t="shared" si="0"/>
        <v>3413694</v>
      </c>
      <c r="F19" s="101">
        <f t="shared" si="1"/>
        <v>8274415</v>
      </c>
      <c r="G19" s="50"/>
      <c r="H19" s="100">
        <v>195700</v>
      </c>
      <c r="I19" s="50">
        <v>171745</v>
      </c>
      <c r="J19" s="50">
        <v>256717</v>
      </c>
      <c r="K19" s="101">
        <f t="shared" si="2"/>
        <v>624162</v>
      </c>
      <c r="L19" s="50"/>
      <c r="M19" s="100">
        <v>191068</v>
      </c>
      <c r="N19" s="50">
        <v>177691</v>
      </c>
      <c r="O19" s="50">
        <v>266310</v>
      </c>
      <c r="P19" s="101">
        <f t="shared" si="3"/>
        <v>635069</v>
      </c>
      <c r="Q19" s="50"/>
      <c r="R19" s="100">
        <v>218035</v>
      </c>
      <c r="S19" s="50">
        <v>188778</v>
      </c>
      <c r="T19" s="50">
        <v>283165</v>
      </c>
      <c r="U19" s="101">
        <f t="shared" si="4"/>
        <v>689978</v>
      </c>
      <c r="V19" s="50"/>
      <c r="W19" s="100">
        <v>212855</v>
      </c>
      <c r="X19" s="50">
        <v>201608</v>
      </c>
      <c r="Y19" s="50">
        <v>302413</v>
      </c>
      <c r="Z19" s="101">
        <f t="shared" si="5"/>
        <v>716876</v>
      </c>
      <c r="AA19" s="50"/>
      <c r="AB19" s="100">
        <v>203711</v>
      </c>
      <c r="AC19" s="50">
        <v>180411</v>
      </c>
      <c r="AD19" s="50">
        <v>270616</v>
      </c>
      <c r="AE19" s="101">
        <f t="shared" si="6"/>
        <v>654738</v>
      </c>
      <c r="AF19" s="50"/>
      <c r="AG19" s="100">
        <v>221659</v>
      </c>
      <c r="AH19" s="50">
        <v>184074</v>
      </c>
      <c r="AI19" s="50">
        <v>276112</v>
      </c>
      <c r="AJ19" s="101">
        <f t="shared" si="7"/>
        <v>681845</v>
      </c>
      <c r="AK19" s="50"/>
      <c r="AL19" s="100">
        <v>226917</v>
      </c>
      <c r="AM19" s="50">
        <v>199318</v>
      </c>
      <c r="AN19" s="50">
        <v>298976</v>
      </c>
      <c r="AO19" s="101">
        <f t="shared" si="8"/>
        <v>725211</v>
      </c>
      <c r="AP19" s="50"/>
      <c r="AQ19" s="100">
        <v>226253</v>
      </c>
      <c r="AR19" s="50">
        <v>204815</v>
      </c>
      <c r="AS19" s="50">
        <v>307223</v>
      </c>
      <c r="AT19" s="101">
        <f t="shared" si="9"/>
        <v>738291</v>
      </c>
      <c r="AU19" s="50"/>
      <c r="AV19" s="100">
        <v>224026</v>
      </c>
      <c r="AW19" s="50">
        <v>208562</v>
      </c>
      <c r="AX19" s="50">
        <v>312841</v>
      </c>
      <c r="AY19" s="101">
        <f t="shared" si="10"/>
        <v>745429</v>
      </c>
      <c r="AZ19" s="50"/>
      <c r="BA19" s="100">
        <v>222743</v>
      </c>
      <c r="BB19" s="50">
        <v>192515</v>
      </c>
      <c r="BC19" s="50">
        <v>288771</v>
      </c>
      <c r="BD19" s="101">
        <f t="shared" si="11"/>
        <v>704029</v>
      </c>
      <c r="BE19" s="50"/>
      <c r="BF19" s="100">
        <v>236913</v>
      </c>
      <c r="BG19" s="50">
        <v>196729</v>
      </c>
      <c r="BH19" s="50">
        <v>295094</v>
      </c>
      <c r="BI19" s="101">
        <f t="shared" si="12"/>
        <v>728736</v>
      </c>
      <c r="BJ19" s="50"/>
      <c r="BK19" s="100">
        <v>204290</v>
      </c>
      <c r="BL19" s="50">
        <v>170305</v>
      </c>
      <c r="BM19" s="50">
        <v>255456</v>
      </c>
      <c r="BN19" s="101">
        <f t="shared" si="13"/>
        <v>630051</v>
      </c>
    </row>
    <row r="20" spans="1:66" ht="13.5">
      <c r="A20" s="268" t="s">
        <v>14</v>
      </c>
      <c r="B20" s="268"/>
      <c r="C20" s="100">
        <f t="shared" si="0"/>
        <v>56322</v>
      </c>
      <c r="D20" s="50">
        <f t="shared" si="0"/>
        <v>190715</v>
      </c>
      <c r="E20" s="50">
        <f t="shared" si="0"/>
        <v>285620</v>
      </c>
      <c r="F20" s="101">
        <f t="shared" si="1"/>
        <v>532657</v>
      </c>
      <c r="G20" s="50"/>
      <c r="H20" s="100">
        <v>3418</v>
      </c>
      <c r="I20" s="50">
        <v>13258</v>
      </c>
      <c r="J20" s="50">
        <v>19888</v>
      </c>
      <c r="K20" s="101">
        <f t="shared" si="2"/>
        <v>36564</v>
      </c>
      <c r="L20" s="50"/>
      <c r="M20" s="100">
        <v>3549</v>
      </c>
      <c r="N20" s="50">
        <v>14521</v>
      </c>
      <c r="O20" s="50">
        <v>21782</v>
      </c>
      <c r="P20" s="101">
        <f t="shared" si="3"/>
        <v>39852</v>
      </c>
      <c r="Q20" s="50"/>
      <c r="R20" s="100">
        <v>4447</v>
      </c>
      <c r="S20" s="50">
        <v>16326</v>
      </c>
      <c r="T20" s="50">
        <v>24489</v>
      </c>
      <c r="U20" s="101">
        <f t="shared" si="4"/>
        <v>45262</v>
      </c>
      <c r="V20" s="50"/>
      <c r="W20" s="100">
        <v>3550</v>
      </c>
      <c r="X20" s="50">
        <v>23305</v>
      </c>
      <c r="Y20" s="50">
        <v>34956</v>
      </c>
      <c r="Z20" s="101">
        <f t="shared" si="5"/>
        <v>61811</v>
      </c>
      <c r="AA20" s="50"/>
      <c r="AB20" s="100">
        <v>3770</v>
      </c>
      <c r="AC20" s="50">
        <v>24689</v>
      </c>
      <c r="AD20" s="50">
        <v>37033</v>
      </c>
      <c r="AE20" s="101">
        <f t="shared" si="6"/>
        <v>65492</v>
      </c>
      <c r="AF20" s="50"/>
      <c r="AG20" s="100">
        <v>4313</v>
      </c>
      <c r="AH20" s="50">
        <v>16811</v>
      </c>
      <c r="AI20" s="50">
        <v>25216</v>
      </c>
      <c r="AJ20" s="101">
        <f t="shared" si="7"/>
        <v>46340</v>
      </c>
      <c r="AK20" s="50"/>
      <c r="AL20" s="100">
        <v>3463</v>
      </c>
      <c r="AM20" s="50">
        <v>12219</v>
      </c>
      <c r="AN20" s="50">
        <v>17878</v>
      </c>
      <c r="AO20" s="101">
        <f t="shared" si="8"/>
        <v>33560</v>
      </c>
      <c r="AP20" s="50"/>
      <c r="AQ20" s="100">
        <v>5448</v>
      </c>
      <c r="AR20" s="50">
        <v>15640</v>
      </c>
      <c r="AS20" s="50">
        <v>23459</v>
      </c>
      <c r="AT20" s="101">
        <f t="shared" si="9"/>
        <v>44547</v>
      </c>
      <c r="AU20" s="50"/>
      <c r="AV20" s="100">
        <v>3797</v>
      </c>
      <c r="AW20" s="50">
        <v>13349</v>
      </c>
      <c r="AX20" s="50">
        <v>20024</v>
      </c>
      <c r="AY20" s="101">
        <f t="shared" si="10"/>
        <v>37170</v>
      </c>
      <c r="AZ20" s="50"/>
      <c r="BA20" s="100">
        <v>3482</v>
      </c>
      <c r="BB20" s="50">
        <v>10580</v>
      </c>
      <c r="BC20" s="50">
        <v>15868</v>
      </c>
      <c r="BD20" s="101">
        <f t="shared" si="11"/>
        <v>29930</v>
      </c>
      <c r="BE20" s="50"/>
      <c r="BF20" s="100">
        <v>8151</v>
      </c>
      <c r="BG20" s="50">
        <v>17103</v>
      </c>
      <c r="BH20" s="50">
        <v>25655</v>
      </c>
      <c r="BI20" s="101">
        <f t="shared" si="12"/>
        <v>50909</v>
      </c>
      <c r="BJ20" s="50"/>
      <c r="BK20" s="100">
        <v>8934</v>
      </c>
      <c r="BL20" s="50">
        <v>12914</v>
      </c>
      <c r="BM20" s="50">
        <v>19372</v>
      </c>
      <c r="BN20" s="101">
        <f t="shared" si="13"/>
        <v>41220</v>
      </c>
    </row>
    <row r="21" spans="1:66" ht="13.5">
      <c r="A21" s="268" t="s">
        <v>15</v>
      </c>
      <c r="B21" s="268"/>
      <c r="C21" s="100">
        <f t="shared" si="0"/>
        <v>12658977</v>
      </c>
      <c r="D21" s="50">
        <f t="shared" si="0"/>
        <v>12003591</v>
      </c>
      <c r="E21" s="50">
        <f t="shared" si="0"/>
        <v>17899701</v>
      </c>
      <c r="F21" s="101">
        <f t="shared" si="1"/>
        <v>42562269</v>
      </c>
      <c r="G21" s="50"/>
      <c r="H21" s="100">
        <v>1086126</v>
      </c>
      <c r="I21" s="50">
        <v>957388</v>
      </c>
      <c r="J21" s="50">
        <v>1432181</v>
      </c>
      <c r="K21" s="101">
        <f t="shared" si="2"/>
        <v>3475695</v>
      </c>
      <c r="L21" s="50"/>
      <c r="M21" s="100">
        <v>1039912</v>
      </c>
      <c r="N21" s="50">
        <v>1019307</v>
      </c>
      <c r="O21" s="50">
        <v>1528510</v>
      </c>
      <c r="P21" s="101">
        <f t="shared" si="3"/>
        <v>3587729</v>
      </c>
      <c r="Q21" s="50"/>
      <c r="R21" s="100">
        <v>1047037</v>
      </c>
      <c r="S21" s="50">
        <v>1029076</v>
      </c>
      <c r="T21" s="50">
        <v>1543611</v>
      </c>
      <c r="U21" s="101">
        <f t="shared" si="4"/>
        <v>3619724</v>
      </c>
      <c r="V21" s="50"/>
      <c r="W21" s="100">
        <v>1081853</v>
      </c>
      <c r="X21" s="50">
        <v>1051754</v>
      </c>
      <c r="Y21" s="50">
        <v>1560530</v>
      </c>
      <c r="Z21" s="101">
        <f t="shared" si="5"/>
        <v>3694137</v>
      </c>
      <c r="AA21" s="50"/>
      <c r="AB21" s="100">
        <v>1081141</v>
      </c>
      <c r="AC21" s="50">
        <v>963868</v>
      </c>
      <c r="AD21" s="50">
        <v>1434327</v>
      </c>
      <c r="AE21" s="101">
        <f t="shared" si="6"/>
        <v>3479336</v>
      </c>
      <c r="AF21" s="50"/>
      <c r="AG21" s="100">
        <v>1040863</v>
      </c>
      <c r="AH21" s="50">
        <v>998452</v>
      </c>
      <c r="AI21" s="50">
        <v>1486128</v>
      </c>
      <c r="AJ21" s="101">
        <f t="shared" si="7"/>
        <v>3525443</v>
      </c>
      <c r="AK21" s="50"/>
      <c r="AL21" s="100">
        <v>1046875</v>
      </c>
      <c r="AM21" s="50">
        <v>977386</v>
      </c>
      <c r="AN21" s="50">
        <v>1459404</v>
      </c>
      <c r="AO21" s="101">
        <f t="shared" si="8"/>
        <v>3483665</v>
      </c>
      <c r="AP21" s="50"/>
      <c r="AQ21" s="100">
        <v>1059758</v>
      </c>
      <c r="AR21" s="50">
        <v>949819</v>
      </c>
      <c r="AS21" s="50">
        <v>1413553</v>
      </c>
      <c r="AT21" s="101">
        <f t="shared" si="9"/>
        <v>3423130</v>
      </c>
      <c r="AU21" s="50"/>
      <c r="AV21" s="100">
        <v>1057626</v>
      </c>
      <c r="AW21" s="50">
        <v>1118251</v>
      </c>
      <c r="AX21" s="50">
        <v>1665075</v>
      </c>
      <c r="AY21" s="101">
        <f t="shared" si="10"/>
        <v>3840952</v>
      </c>
      <c r="AZ21" s="50"/>
      <c r="BA21" s="100">
        <v>1041427</v>
      </c>
      <c r="BB21" s="50">
        <v>976879</v>
      </c>
      <c r="BC21" s="50">
        <v>1453617</v>
      </c>
      <c r="BD21" s="101">
        <f t="shared" si="11"/>
        <v>3471923</v>
      </c>
      <c r="BE21" s="50"/>
      <c r="BF21" s="100">
        <v>1027902</v>
      </c>
      <c r="BG21" s="50">
        <v>963444</v>
      </c>
      <c r="BH21" s="50">
        <v>1437965</v>
      </c>
      <c r="BI21" s="101">
        <f t="shared" si="12"/>
        <v>3429311</v>
      </c>
      <c r="BJ21" s="50"/>
      <c r="BK21" s="100">
        <v>1048457</v>
      </c>
      <c r="BL21" s="50">
        <v>997967</v>
      </c>
      <c r="BM21" s="50">
        <v>1484800</v>
      </c>
      <c r="BN21" s="101">
        <f t="shared" si="13"/>
        <v>3531224</v>
      </c>
    </row>
    <row r="22" spans="1:66" ht="13.5">
      <c r="A22" s="268" t="s">
        <v>16</v>
      </c>
      <c r="B22" s="268"/>
      <c r="C22" s="100">
        <f t="shared" si="0"/>
        <v>1659884</v>
      </c>
      <c r="D22" s="50">
        <f t="shared" si="0"/>
        <v>1639905</v>
      </c>
      <c r="E22" s="50">
        <f t="shared" si="0"/>
        <v>2441258</v>
      </c>
      <c r="F22" s="101">
        <f t="shared" si="1"/>
        <v>5741047</v>
      </c>
      <c r="G22" s="50"/>
      <c r="H22" s="100">
        <v>148147</v>
      </c>
      <c r="I22" s="50">
        <v>138390</v>
      </c>
      <c r="J22" s="50">
        <v>207583</v>
      </c>
      <c r="K22" s="101">
        <f t="shared" si="2"/>
        <v>494120</v>
      </c>
      <c r="L22" s="50"/>
      <c r="M22" s="100">
        <v>130934</v>
      </c>
      <c r="N22" s="50">
        <v>126257</v>
      </c>
      <c r="O22" s="50">
        <v>189386</v>
      </c>
      <c r="P22" s="101">
        <f t="shared" si="3"/>
        <v>446577</v>
      </c>
      <c r="Q22" s="50"/>
      <c r="R22" s="100">
        <v>122985</v>
      </c>
      <c r="S22" s="50">
        <v>124636</v>
      </c>
      <c r="T22" s="50">
        <v>186956</v>
      </c>
      <c r="U22" s="101">
        <f t="shared" si="4"/>
        <v>434577</v>
      </c>
      <c r="V22" s="50"/>
      <c r="W22" s="100">
        <v>140213</v>
      </c>
      <c r="X22" s="50">
        <v>130818</v>
      </c>
      <c r="Y22" s="50">
        <v>196229</v>
      </c>
      <c r="Z22" s="101">
        <f t="shared" si="5"/>
        <v>467260</v>
      </c>
      <c r="AA22" s="50"/>
      <c r="AB22" s="100">
        <v>129339</v>
      </c>
      <c r="AC22" s="50">
        <v>128724</v>
      </c>
      <c r="AD22" s="50">
        <v>193087</v>
      </c>
      <c r="AE22" s="101">
        <f t="shared" si="6"/>
        <v>451150</v>
      </c>
      <c r="AF22" s="50"/>
      <c r="AG22" s="100">
        <v>145190</v>
      </c>
      <c r="AH22" s="50">
        <v>137390</v>
      </c>
      <c r="AI22" s="50">
        <v>206086</v>
      </c>
      <c r="AJ22" s="101">
        <f t="shared" si="7"/>
        <v>488666</v>
      </c>
      <c r="AK22" s="50"/>
      <c r="AL22" s="100">
        <v>144135</v>
      </c>
      <c r="AM22" s="50">
        <v>140833</v>
      </c>
      <c r="AN22" s="50">
        <v>210948</v>
      </c>
      <c r="AO22" s="101">
        <f t="shared" si="8"/>
        <v>495916</v>
      </c>
      <c r="AP22" s="50"/>
      <c r="AQ22" s="100">
        <v>139570</v>
      </c>
      <c r="AR22" s="50">
        <v>145833</v>
      </c>
      <c r="AS22" s="50">
        <v>218447</v>
      </c>
      <c r="AT22" s="101">
        <f t="shared" si="9"/>
        <v>503850</v>
      </c>
      <c r="AU22" s="50"/>
      <c r="AV22" s="100">
        <v>153357</v>
      </c>
      <c r="AW22" s="50">
        <v>146769</v>
      </c>
      <c r="AX22" s="50">
        <v>220152</v>
      </c>
      <c r="AY22" s="101">
        <f t="shared" si="10"/>
        <v>520278</v>
      </c>
      <c r="AZ22" s="50"/>
      <c r="BA22" s="100">
        <v>138314</v>
      </c>
      <c r="BB22" s="50">
        <v>139754</v>
      </c>
      <c r="BC22" s="50">
        <v>209631</v>
      </c>
      <c r="BD22" s="101">
        <f t="shared" si="11"/>
        <v>487699</v>
      </c>
      <c r="BE22" s="50"/>
      <c r="BF22" s="100">
        <v>133521</v>
      </c>
      <c r="BG22" s="50">
        <v>139786</v>
      </c>
      <c r="BH22" s="50">
        <v>209679</v>
      </c>
      <c r="BI22" s="101">
        <f t="shared" si="12"/>
        <v>482986</v>
      </c>
      <c r="BJ22" s="50"/>
      <c r="BK22" s="100">
        <v>134179</v>
      </c>
      <c r="BL22" s="50">
        <v>140715</v>
      </c>
      <c r="BM22" s="50">
        <v>193074</v>
      </c>
      <c r="BN22" s="101">
        <f t="shared" si="13"/>
        <v>467968</v>
      </c>
    </row>
    <row r="23" spans="1:66" ht="13.5">
      <c r="A23" s="268" t="s">
        <v>17</v>
      </c>
      <c r="B23" s="268"/>
      <c r="C23" s="100">
        <f t="shared" si="0"/>
        <v>1550366</v>
      </c>
      <c r="D23" s="50">
        <f t="shared" si="0"/>
        <v>1213763</v>
      </c>
      <c r="E23" s="50">
        <f t="shared" si="0"/>
        <v>1807291</v>
      </c>
      <c r="F23" s="101">
        <f t="shared" si="1"/>
        <v>4571420</v>
      </c>
      <c r="G23" s="50"/>
      <c r="H23" s="100">
        <v>126238</v>
      </c>
      <c r="I23" s="50">
        <v>97159</v>
      </c>
      <c r="J23" s="50">
        <v>145740</v>
      </c>
      <c r="K23" s="101">
        <f t="shared" si="2"/>
        <v>369137</v>
      </c>
      <c r="L23" s="50"/>
      <c r="M23" s="100">
        <v>131536</v>
      </c>
      <c r="N23" s="50">
        <v>96668</v>
      </c>
      <c r="O23" s="50">
        <v>145001</v>
      </c>
      <c r="P23" s="101">
        <f t="shared" si="3"/>
        <v>373205</v>
      </c>
      <c r="Q23" s="50"/>
      <c r="R23" s="100">
        <v>170806</v>
      </c>
      <c r="S23" s="50">
        <v>112985</v>
      </c>
      <c r="T23" s="50">
        <v>169474</v>
      </c>
      <c r="U23" s="101">
        <f t="shared" si="4"/>
        <v>453265</v>
      </c>
      <c r="V23" s="50"/>
      <c r="W23" s="100">
        <v>127677</v>
      </c>
      <c r="X23" s="50">
        <v>95892</v>
      </c>
      <c r="Y23" s="50">
        <v>142412</v>
      </c>
      <c r="Z23" s="101">
        <f t="shared" si="5"/>
        <v>365981</v>
      </c>
      <c r="AA23" s="50"/>
      <c r="AB23" s="100">
        <v>108609</v>
      </c>
      <c r="AC23" s="50">
        <v>86828</v>
      </c>
      <c r="AD23" s="50">
        <v>129267</v>
      </c>
      <c r="AE23" s="101">
        <f t="shared" si="6"/>
        <v>324704</v>
      </c>
      <c r="AF23" s="50"/>
      <c r="AG23" s="100">
        <v>133520</v>
      </c>
      <c r="AH23" s="50">
        <v>98614</v>
      </c>
      <c r="AI23" s="50">
        <v>147322</v>
      </c>
      <c r="AJ23" s="101">
        <f t="shared" si="7"/>
        <v>379456</v>
      </c>
      <c r="AK23" s="50"/>
      <c r="AL23" s="100">
        <v>123769</v>
      </c>
      <c r="AM23" s="50">
        <v>96629</v>
      </c>
      <c r="AN23" s="50">
        <v>144643</v>
      </c>
      <c r="AO23" s="101">
        <f t="shared" si="8"/>
        <v>365041</v>
      </c>
      <c r="AP23" s="50"/>
      <c r="AQ23" s="100">
        <v>116978</v>
      </c>
      <c r="AR23" s="50">
        <v>108034</v>
      </c>
      <c r="AS23" s="50">
        <v>160401</v>
      </c>
      <c r="AT23" s="101">
        <f t="shared" si="9"/>
        <v>385413</v>
      </c>
      <c r="AU23" s="50"/>
      <c r="AV23" s="100">
        <v>122268</v>
      </c>
      <c r="AW23" s="50">
        <v>104088</v>
      </c>
      <c r="AX23" s="50">
        <v>155609</v>
      </c>
      <c r="AY23" s="101">
        <f t="shared" si="10"/>
        <v>381965</v>
      </c>
      <c r="AZ23" s="50"/>
      <c r="BA23" s="100">
        <v>126460</v>
      </c>
      <c r="BB23" s="50">
        <v>106129</v>
      </c>
      <c r="BC23" s="50">
        <v>158892</v>
      </c>
      <c r="BD23" s="101">
        <f t="shared" si="11"/>
        <v>391481</v>
      </c>
      <c r="BE23" s="50"/>
      <c r="BF23" s="100">
        <v>127813</v>
      </c>
      <c r="BG23" s="50">
        <v>100644</v>
      </c>
      <c r="BH23" s="50">
        <v>149692</v>
      </c>
      <c r="BI23" s="101">
        <f t="shared" si="12"/>
        <v>378149</v>
      </c>
      <c r="BJ23" s="50"/>
      <c r="BK23" s="100">
        <v>134692</v>
      </c>
      <c r="BL23" s="50">
        <v>110093</v>
      </c>
      <c r="BM23" s="50">
        <v>158838</v>
      </c>
      <c r="BN23" s="101">
        <f t="shared" si="13"/>
        <v>403623</v>
      </c>
    </row>
    <row r="24" spans="1:66" ht="13.5">
      <c r="A24" s="268" t="s">
        <v>18</v>
      </c>
      <c r="B24" s="268"/>
      <c r="C24" s="100">
        <f t="shared" si="0"/>
        <v>667755</v>
      </c>
      <c r="D24" s="50">
        <f t="shared" si="0"/>
        <v>673541</v>
      </c>
      <c r="E24" s="50">
        <f t="shared" si="0"/>
        <v>1008432</v>
      </c>
      <c r="F24" s="101">
        <f t="shared" si="1"/>
        <v>2349728</v>
      </c>
      <c r="G24" s="50"/>
      <c r="H24" s="100">
        <v>56022</v>
      </c>
      <c r="I24" s="50">
        <v>54312</v>
      </c>
      <c r="J24" s="50">
        <v>81466</v>
      </c>
      <c r="K24" s="101">
        <f t="shared" si="2"/>
        <v>191800</v>
      </c>
      <c r="L24" s="50"/>
      <c r="M24" s="100">
        <v>51621</v>
      </c>
      <c r="N24" s="50">
        <v>54672</v>
      </c>
      <c r="O24" s="50">
        <v>81785</v>
      </c>
      <c r="P24" s="101">
        <f t="shared" si="3"/>
        <v>188078</v>
      </c>
      <c r="Q24" s="50"/>
      <c r="R24" s="100">
        <v>47589</v>
      </c>
      <c r="S24" s="50">
        <v>67979</v>
      </c>
      <c r="T24" s="50">
        <v>101967</v>
      </c>
      <c r="U24" s="101">
        <f t="shared" si="4"/>
        <v>217535</v>
      </c>
      <c r="V24" s="50"/>
      <c r="W24" s="100">
        <v>50922</v>
      </c>
      <c r="X24" s="50">
        <v>54734</v>
      </c>
      <c r="Y24" s="50">
        <v>81052</v>
      </c>
      <c r="Z24" s="101">
        <f t="shared" si="5"/>
        <v>186708</v>
      </c>
      <c r="AA24" s="50"/>
      <c r="AB24" s="100">
        <v>42450</v>
      </c>
      <c r="AC24" s="50">
        <v>45701</v>
      </c>
      <c r="AD24" s="50">
        <v>68700</v>
      </c>
      <c r="AE24" s="101">
        <f t="shared" si="6"/>
        <v>156851</v>
      </c>
      <c r="AF24" s="50"/>
      <c r="AG24" s="100">
        <v>72814</v>
      </c>
      <c r="AH24" s="50">
        <v>65306</v>
      </c>
      <c r="AI24" s="50">
        <v>97733</v>
      </c>
      <c r="AJ24" s="101">
        <f t="shared" si="7"/>
        <v>235853</v>
      </c>
      <c r="AK24" s="50"/>
      <c r="AL24" s="100">
        <v>60935</v>
      </c>
      <c r="AM24" s="50">
        <v>57445</v>
      </c>
      <c r="AN24" s="50">
        <v>86168</v>
      </c>
      <c r="AO24" s="101">
        <f t="shared" si="8"/>
        <v>204548</v>
      </c>
      <c r="AP24" s="50"/>
      <c r="AQ24" s="100">
        <v>61198</v>
      </c>
      <c r="AR24" s="50">
        <v>57245</v>
      </c>
      <c r="AS24" s="50">
        <v>85568</v>
      </c>
      <c r="AT24" s="101">
        <f t="shared" si="9"/>
        <v>204011</v>
      </c>
      <c r="AU24" s="50"/>
      <c r="AV24" s="100">
        <v>49894</v>
      </c>
      <c r="AW24" s="50">
        <v>50228</v>
      </c>
      <c r="AX24" s="50">
        <v>75116</v>
      </c>
      <c r="AY24" s="101">
        <f t="shared" si="10"/>
        <v>175238</v>
      </c>
      <c r="AZ24" s="50"/>
      <c r="BA24" s="100">
        <v>58023</v>
      </c>
      <c r="BB24" s="50">
        <v>56105</v>
      </c>
      <c r="BC24" s="50">
        <v>84083</v>
      </c>
      <c r="BD24" s="101">
        <f t="shared" si="11"/>
        <v>198211</v>
      </c>
      <c r="BE24" s="50"/>
      <c r="BF24" s="100">
        <v>56388</v>
      </c>
      <c r="BG24" s="50">
        <v>55205</v>
      </c>
      <c r="BH24" s="50">
        <v>82806</v>
      </c>
      <c r="BI24" s="101">
        <f t="shared" si="12"/>
        <v>194399</v>
      </c>
      <c r="BJ24" s="50"/>
      <c r="BK24" s="100">
        <v>59899</v>
      </c>
      <c r="BL24" s="50">
        <v>54609</v>
      </c>
      <c r="BM24" s="50">
        <v>81988</v>
      </c>
      <c r="BN24" s="101">
        <f t="shared" si="13"/>
        <v>196496</v>
      </c>
    </row>
    <row r="25" spans="1:66" s="267" customFormat="1" ht="13.5">
      <c r="A25" s="261" t="s">
        <v>19</v>
      </c>
      <c r="B25" s="261"/>
      <c r="C25" s="269">
        <f t="shared" si="0"/>
        <v>71457742</v>
      </c>
      <c r="D25" s="265">
        <f t="shared" si="0"/>
        <v>107830291</v>
      </c>
      <c r="E25" s="265">
        <f t="shared" si="0"/>
        <v>160551811</v>
      </c>
      <c r="F25" s="270">
        <f t="shared" si="1"/>
        <v>339839844</v>
      </c>
      <c r="G25" s="265"/>
      <c r="H25" s="269">
        <v>6761516</v>
      </c>
      <c r="I25" s="265">
        <v>8239042</v>
      </c>
      <c r="J25" s="265">
        <v>12358565</v>
      </c>
      <c r="K25" s="270">
        <f t="shared" si="2"/>
        <v>27359123</v>
      </c>
      <c r="L25" s="265"/>
      <c r="M25" s="269">
        <v>6766332</v>
      </c>
      <c r="N25" s="265">
        <v>10022363</v>
      </c>
      <c r="O25" s="265">
        <v>15033542</v>
      </c>
      <c r="P25" s="270">
        <f t="shared" si="3"/>
        <v>31822237</v>
      </c>
      <c r="Q25" s="265"/>
      <c r="R25" s="269">
        <v>6375325</v>
      </c>
      <c r="S25" s="265">
        <v>10150151</v>
      </c>
      <c r="T25" s="265">
        <v>15225227</v>
      </c>
      <c r="U25" s="270">
        <f t="shared" si="4"/>
        <v>31750703</v>
      </c>
      <c r="V25" s="265"/>
      <c r="W25" s="269">
        <v>6708505</v>
      </c>
      <c r="X25" s="265">
        <v>10319485</v>
      </c>
      <c r="Y25" s="265">
        <v>15479226</v>
      </c>
      <c r="Z25" s="270">
        <f t="shared" si="5"/>
        <v>32507216</v>
      </c>
      <c r="AA25" s="265"/>
      <c r="AB25" s="269">
        <v>6365308</v>
      </c>
      <c r="AC25" s="265">
        <v>10115788</v>
      </c>
      <c r="AD25" s="265">
        <v>15173681</v>
      </c>
      <c r="AE25" s="270">
        <f t="shared" si="6"/>
        <v>31654777</v>
      </c>
      <c r="AF25" s="265"/>
      <c r="AG25" s="269">
        <v>6465739</v>
      </c>
      <c r="AH25" s="265">
        <v>10036170</v>
      </c>
      <c r="AI25" s="265">
        <v>15054256</v>
      </c>
      <c r="AJ25" s="270">
        <f t="shared" si="7"/>
        <v>31556165</v>
      </c>
      <c r="AK25" s="265"/>
      <c r="AL25" s="269">
        <v>5766940</v>
      </c>
      <c r="AM25" s="265">
        <v>10019697</v>
      </c>
      <c r="AN25" s="265">
        <v>15029549</v>
      </c>
      <c r="AO25" s="270">
        <f t="shared" si="8"/>
        <v>30816186</v>
      </c>
      <c r="AP25" s="265"/>
      <c r="AQ25" s="269">
        <v>6211076</v>
      </c>
      <c r="AR25" s="265">
        <v>9983446</v>
      </c>
      <c r="AS25" s="265">
        <v>14975168</v>
      </c>
      <c r="AT25" s="270">
        <f t="shared" si="9"/>
        <v>31169690</v>
      </c>
      <c r="AU25" s="265"/>
      <c r="AV25" s="269">
        <v>5998231</v>
      </c>
      <c r="AW25" s="265">
        <v>10049979</v>
      </c>
      <c r="AX25" s="265">
        <v>15074969</v>
      </c>
      <c r="AY25" s="270">
        <f t="shared" si="10"/>
        <v>31123179</v>
      </c>
      <c r="AZ25" s="265"/>
      <c r="BA25" s="269">
        <v>6533411</v>
      </c>
      <c r="BB25" s="265">
        <v>10568263</v>
      </c>
      <c r="BC25" s="265">
        <v>14658831</v>
      </c>
      <c r="BD25" s="270">
        <f t="shared" si="11"/>
        <v>31760505</v>
      </c>
      <c r="BE25" s="265"/>
      <c r="BF25" s="269">
        <v>3973227</v>
      </c>
      <c r="BG25" s="265">
        <v>4282276</v>
      </c>
      <c r="BH25" s="265">
        <v>6423351</v>
      </c>
      <c r="BI25" s="270">
        <f t="shared" si="12"/>
        <v>14678854</v>
      </c>
      <c r="BJ25" s="265"/>
      <c r="BK25" s="269">
        <v>3532132</v>
      </c>
      <c r="BL25" s="265">
        <v>4043631</v>
      </c>
      <c r="BM25" s="265">
        <v>6065446</v>
      </c>
      <c r="BN25" s="270">
        <f t="shared" si="13"/>
        <v>13641209</v>
      </c>
    </row>
    <row r="26" spans="1:66" ht="13.5">
      <c r="A26" s="268" t="s">
        <v>20</v>
      </c>
      <c r="B26" s="268"/>
      <c r="C26" s="100">
        <f t="shared" si="0"/>
        <v>1322022</v>
      </c>
      <c r="D26" s="50">
        <f t="shared" si="0"/>
        <v>1152122</v>
      </c>
      <c r="E26" s="50">
        <f t="shared" si="0"/>
        <v>1728170</v>
      </c>
      <c r="F26" s="101">
        <f t="shared" si="1"/>
        <v>4202314</v>
      </c>
      <c r="G26" s="50"/>
      <c r="H26" s="100">
        <v>128938</v>
      </c>
      <c r="I26" s="50">
        <v>104948</v>
      </c>
      <c r="J26" s="50">
        <v>157419</v>
      </c>
      <c r="K26" s="101">
        <f t="shared" si="2"/>
        <v>391305</v>
      </c>
      <c r="L26" s="50"/>
      <c r="M26" s="100">
        <v>129050</v>
      </c>
      <c r="N26" s="50">
        <v>111863</v>
      </c>
      <c r="O26" s="50">
        <v>167795</v>
      </c>
      <c r="P26" s="101">
        <f t="shared" si="3"/>
        <v>408708</v>
      </c>
      <c r="Q26" s="50"/>
      <c r="R26" s="100">
        <v>110324</v>
      </c>
      <c r="S26" s="50">
        <v>101365</v>
      </c>
      <c r="T26" s="50">
        <v>152048</v>
      </c>
      <c r="U26" s="101">
        <f t="shared" si="4"/>
        <v>363737</v>
      </c>
      <c r="V26" s="50"/>
      <c r="W26" s="100">
        <v>115672</v>
      </c>
      <c r="X26" s="50">
        <v>99570</v>
      </c>
      <c r="Y26" s="50">
        <v>149355</v>
      </c>
      <c r="Z26" s="101">
        <f t="shared" si="5"/>
        <v>364597</v>
      </c>
      <c r="AA26" s="50"/>
      <c r="AB26" s="100">
        <v>99977</v>
      </c>
      <c r="AC26" s="50">
        <v>95510</v>
      </c>
      <c r="AD26" s="50">
        <v>143263</v>
      </c>
      <c r="AE26" s="101">
        <f t="shared" si="6"/>
        <v>338750</v>
      </c>
      <c r="AF26" s="50"/>
      <c r="AG26" s="100">
        <v>99080</v>
      </c>
      <c r="AH26" s="50">
        <v>89507</v>
      </c>
      <c r="AI26" s="50">
        <v>134259</v>
      </c>
      <c r="AJ26" s="101">
        <f t="shared" si="7"/>
        <v>322846</v>
      </c>
      <c r="AK26" s="50"/>
      <c r="AL26" s="100">
        <v>98518</v>
      </c>
      <c r="AM26" s="50">
        <v>86554</v>
      </c>
      <c r="AN26" s="50">
        <v>129829</v>
      </c>
      <c r="AO26" s="101">
        <f t="shared" si="8"/>
        <v>314901</v>
      </c>
      <c r="AP26" s="50"/>
      <c r="AQ26" s="100">
        <v>89642</v>
      </c>
      <c r="AR26" s="50">
        <v>84753</v>
      </c>
      <c r="AS26" s="50">
        <v>127130</v>
      </c>
      <c r="AT26" s="101">
        <f t="shared" si="9"/>
        <v>301525</v>
      </c>
      <c r="AU26" s="50"/>
      <c r="AV26" s="100">
        <v>109354</v>
      </c>
      <c r="AW26" s="50">
        <v>94187</v>
      </c>
      <c r="AX26" s="50">
        <v>141279</v>
      </c>
      <c r="AY26" s="101">
        <f t="shared" si="10"/>
        <v>344820</v>
      </c>
      <c r="AZ26" s="50"/>
      <c r="BA26" s="100">
        <v>105957</v>
      </c>
      <c r="BB26" s="50">
        <v>89241</v>
      </c>
      <c r="BC26" s="50">
        <v>133859</v>
      </c>
      <c r="BD26" s="101">
        <f t="shared" si="11"/>
        <v>329057</v>
      </c>
      <c r="BE26" s="50"/>
      <c r="BF26" s="100">
        <v>118397</v>
      </c>
      <c r="BG26" s="50">
        <v>100130</v>
      </c>
      <c r="BH26" s="50">
        <v>150194</v>
      </c>
      <c r="BI26" s="101">
        <f t="shared" si="12"/>
        <v>368721</v>
      </c>
      <c r="BJ26" s="50"/>
      <c r="BK26" s="100">
        <v>117113</v>
      </c>
      <c r="BL26" s="50">
        <v>94494</v>
      </c>
      <c r="BM26" s="50">
        <v>141740</v>
      </c>
      <c r="BN26" s="101">
        <f t="shared" si="13"/>
        <v>353347</v>
      </c>
    </row>
    <row r="27" spans="1:66" ht="13.5">
      <c r="A27" s="268" t="s">
        <v>21</v>
      </c>
      <c r="B27" s="268"/>
      <c r="C27" s="100">
        <f t="shared" si="0"/>
        <v>257394</v>
      </c>
      <c r="D27" s="50">
        <f t="shared" si="0"/>
        <v>924301</v>
      </c>
      <c r="E27" s="50">
        <f t="shared" si="0"/>
        <v>1380155</v>
      </c>
      <c r="F27" s="101">
        <f t="shared" si="1"/>
        <v>2561850</v>
      </c>
      <c r="G27" s="50"/>
      <c r="H27" s="100">
        <v>14900</v>
      </c>
      <c r="I27" s="50">
        <v>59475</v>
      </c>
      <c r="J27" s="50">
        <v>89213</v>
      </c>
      <c r="K27" s="101">
        <f t="shared" si="2"/>
        <v>163588</v>
      </c>
      <c r="L27" s="50"/>
      <c r="M27" s="100">
        <v>18987</v>
      </c>
      <c r="N27" s="50">
        <v>67519</v>
      </c>
      <c r="O27" s="50">
        <v>101279</v>
      </c>
      <c r="P27" s="101">
        <f t="shared" si="3"/>
        <v>187785</v>
      </c>
      <c r="Q27" s="50"/>
      <c r="R27" s="100">
        <v>21490</v>
      </c>
      <c r="S27" s="50">
        <v>79984</v>
      </c>
      <c r="T27" s="50">
        <v>119977</v>
      </c>
      <c r="U27" s="101">
        <f t="shared" si="4"/>
        <v>221451</v>
      </c>
      <c r="V27" s="50"/>
      <c r="W27" s="100">
        <v>16548</v>
      </c>
      <c r="X27" s="50">
        <v>75713</v>
      </c>
      <c r="Y27" s="50">
        <v>113420</v>
      </c>
      <c r="Z27" s="101">
        <f t="shared" si="5"/>
        <v>205681</v>
      </c>
      <c r="AA27" s="50"/>
      <c r="AB27" s="100">
        <v>33578</v>
      </c>
      <c r="AC27" s="50">
        <v>59616</v>
      </c>
      <c r="AD27" s="50">
        <v>84624</v>
      </c>
      <c r="AE27" s="101">
        <f t="shared" si="6"/>
        <v>177818</v>
      </c>
      <c r="AF27" s="50"/>
      <c r="AG27" s="100">
        <v>22969</v>
      </c>
      <c r="AH27" s="50">
        <v>143666</v>
      </c>
      <c r="AI27" s="50">
        <v>215201</v>
      </c>
      <c r="AJ27" s="101">
        <f t="shared" si="7"/>
        <v>381836</v>
      </c>
      <c r="AK27" s="50"/>
      <c r="AL27" s="100">
        <v>19123</v>
      </c>
      <c r="AM27" s="50">
        <v>82507</v>
      </c>
      <c r="AN27" s="50">
        <v>123761</v>
      </c>
      <c r="AO27" s="101">
        <f t="shared" si="8"/>
        <v>225391</v>
      </c>
      <c r="AP27" s="50"/>
      <c r="AQ27" s="100">
        <v>16244</v>
      </c>
      <c r="AR27" s="50">
        <v>61630</v>
      </c>
      <c r="AS27" s="50">
        <v>92443</v>
      </c>
      <c r="AT27" s="101">
        <f t="shared" si="9"/>
        <v>170317</v>
      </c>
      <c r="AU27" s="50"/>
      <c r="AV27" s="100">
        <v>19311</v>
      </c>
      <c r="AW27" s="50">
        <v>71842</v>
      </c>
      <c r="AX27" s="50">
        <v>107313</v>
      </c>
      <c r="AY27" s="101">
        <f t="shared" si="10"/>
        <v>198466</v>
      </c>
      <c r="AZ27" s="50"/>
      <c r="BA27" s="100">
        <v>18576</v>
      </c>
      <c r="BB27" s="50">
        <v>78649</v>
      </c>
      <c r="BC27" s="50">
        <v>117825</v>
      </c>
      <c r="BD27" s="101">
        <f t="shared" si="11"/>
        <v>215050</v>
      </c>
      <c r="BE27" s="50"/>
      <c r="BF27" s="100">
        <v>27341</v>
      </c>
      <c r="BG27" s="50">
        <v>79173</v>
      </c>
      <c r="BH27" s="50">
        <v>118609</v>
      </c>
      <c r="BI27" s="101">
        <f t="shared" si="12"/>
        <v>225123</v>
      </c>
      <c r="BJ27" s="50"/>
      <c r="BK27" s="100">
        <v>28327</v>
      </c>
      <c r="BL27" s="50">
        <v>64527</v>
      </c>
      <c r="BM27" s="50">
        <v>96490</v>
      </c>
      <c r="BN27" s="101">
        <f t="shared" si="13"/>
        <v>189344</v>
      </c>
    </row>
    <row r="28" spans="1:66" ht="13.5">
      <c r="A28" s="268" t="s">
        <v>22</v>
      </c>
      <c r="B28" s="268"/>
      <c r="C28" s="100">
        <f t="shared" si="0"/>
        <v>147597</v>
      </c>
      <c r="D28" s="50">
        <f t="shared" si="0"/>
        <v>182173</v>
      </c>
      <c r="E28" s="50">
        <f t="shared" si="0"/>
        <v>273629</v>
      </c>
      <c r="F28" s="101">
        <f t="shared" si="1"/>
        <v>603399</v>
      </c>
      <c r="G28" s="50"/>
      <c r="H28" s="100">
        <v>16235</v>
      </c>
      <c r="I28" s="50">
        <v>32852</v>
      </c>
      <c r="J28" s="50">
        <v>49278</v>
      </c>
      <c r="K28" s="101">
        <f t="shared" si="2"/>
        <v>98365</v>
      </c>
      <c r="L28" s="50"/>
      <c r="M28" s="100">
        <v>10623</v>
      </c>
      <c r="N28" s="50">
        <v>19393</v>
      </c>
      <c r="O28" s="50">
        <v>29087</v>
      </c>
      <c r="P28" s="101">
        <f t="shared" si="3"/>
        <v>59103</v>
      </c>
      <c r="Q28" s="50"/>
      <c r="R28" s="100">
        <v>-439</v>
      </c>
      <c r="S28" s="50">
        <v>6735</v>
      </c>
      <c r="T28" s="50">
        <v>10101</v>
      </c>
      <c r="U28" s="101">
        <f t="shared" si="4"/>
        <v>16397</v>
      </c>
      <c r="V28" s="50"/>
      <c r="W28" s="100">
        <v>12192</v>
      </c>
      <c r="X28" s="50">
        <v>13847</v>
      </c>
      <c r="Y28" s="50">
        <v>20771</v>
      </c>
      <c r="Z28" s="101">
        <f t="shared" si="5"/>
        <v>46810</v>
      </c>
      <c r="AA28" s="50"/>
      <c r="AB28" s="100">
        <v>18318</v>
      </c>
      <c r="AC28" s="50">
        <v>15616</v>
      </c>
      <c r="AD28" s="50">
        <v>23423</v>
      </c>
      <c r="AE28" s="101">
        <f t="shared" si="6"/>
        <v>57357</v>
      </c>
      <c r="AF28" s="50"/>
      <c r="AG28" s="100">
        <v>20968</v>
      </c>
      <c r="AH28" s="50">
        <v>8142</v>
      </c>
      <c r="AI28" s="50">
        <v>12212</v>
      </c>
      <c r="AJ28" s="101">
        <f t="shared" si="7"/>
        <v>41322</v>
      </c>
      <c r="AK28" s="50"/>
      <c r="AL28" s="100">
        <v>9572</v>
      </c>
      <c r="AM28" s="50">
        <v>10470</v>
      </c>
      <c r="AN28" s="50">
        <v>15704</v>
      </c>
      <c r="AO28" s="101">
        <f t="shared" si="8"/>
        <v>35746</v>
      </c>
      <c r="AP28" s="50"/>
      <c r="AQ28" s="100">
        <v>15413</v>
      </c>
      <c r="AR28" s="50">
        <v>11584</v>
      </c>
      <c r="AS28" s="50">
        <v>17374</v>
      </c>
      <c r="AT28" s="101">
        <f t="shared" si="9"/>
        <v>44371</v>
      </c>
      <c r="AU28" s="50"/>
      <c r="AV28" s="100">
        <v>8283</v>
      </c>
      <c r="AW28" s="50">
        <v>16210</v>
      </c>
      <c r="AX28" s="50">
        <v>24318</v>
      </c>
      <c r="AY28" s="101">
        <f t="shared" si="10"/>
        <v>48811</v>
      </c>
      <c r="AZ28" s="50"/>
      <c r="BA28" s="100">
        <v>11900</v>
      </c>
      <c r="BB28" s="50">
        <v>7725</v>
      </c>
      <c r="BC28" s="50">
        <v>11591</v>
      </c>
      <c r="BD28" s="101">
        <f t="shared" si="11"/>
        <v>31216</v>
      </c>
      <c r="BE28" s="50"/>
      <c r="BF28" s="100">
        <v>9392</v>
      </c>
      <c r="BG28" s="50">
        <v>18024</v>
      </c>
      <c r="BH28" s="50">
        <v>27035</v>
      </c>
      <c r="BI28" s="101">
        <f t="shared" si="12"/>
        <v>54451</v>
      </c>
      <c r="BJ28" s="50"/>
      <c r="BK28" s="100">
        <v>15140</v>
      </c>
      <c r="BL28" s="50">
        <v>21575</v>
      </c>
      <c r="BM28" s="50">
        <v>32735</v>
      </c>
      <c r="BN28" s="101">
        <f t="shared" si="13"/>
        <v>69450</v>
      </c>
    </row>
    <row r="29" spans="1:66" ht="13.5">
      <c r="A29" s="268" t="s">
        <v>23</v>
      </c>
      <c r="B29" s="268"/>
      <c r="C29" s="100">
        <f t="shared" si="0"/>
        <v>2450968</v>
      </c>
      <c r="D29" s="50">
        <f t="shared" si="0"/>
        <v>2019774</v>
      </c>
      <c r="E29" s="50">
        <f t="shared" si="0"/>
        <v>3029660</v>
      </c>
      <c r="F29" s="101">
        <f t="shared" si="1"/>
        <v>7500402</v>
      </c>
      <c r="G29" s="50"/>
      <c r="H29" s="100">
        <v>229492</v>
      </c>
      <c r="I29" s="50">
        <v>189304</v>
      </c>
      <c r="J29" s="50">
        <v>283957</v>
      </c>
      <c r="K29" s="101">
        <f t="shared" si="2"/>
        <v>702753</v>
      </c>
      <c r="L29" s="50"/>
      <c r="M29" s="100">
        <v>192314</v>
      </c>
      <c r="N29" s="50">
        <v>154604</v>
      </c>
      <c r="O29" s="50">
        <v>231907</v>
      </c>
      <c r="P29" s="101">
        <f t="shared" si="3"/>
        <v>578825</v>
      </c>
      <c r="Q29" s="50"/>
      <c r="R29" s="100">
        <v>206631</v>
      </c>
      <c r="S29" s="50">
        <v>163699</v>
      </c>
      <c r="T29" s="50">
        <v>245547</v>
      </c>
      <c r="U29" s="101">
        <f t="shared" si="4"/>
        <v>615877</v>
      </c>
      <c r="V29" s="50"/>
      <c r="W29" s="100">
        <v>208532</v>
      </c>
      <c r="X29" s="50">
        <v>178270</v>
      </c>
      <c r="Y29" s="50">
        <v>267404</v>
      </c>
      <c r="Z29" s="101">
        <f t="shared" si="5"/>
        <v>654206</v>
      </c>
      <c r="AA29" s="50"/>
      <c r="AB29" s="100">
        <v>196438</v>
      </c>
      <c r="AC29" s="50">
        <v>166082</v>
      </c>
      <c r="AD29" s="50">
        <v>249123</v>
      </c>
      <c r="AE29" s="101">
        <f t="shared" si="6"/>
        <v>611643</v>
      </c>
      <c r="AF29" s="50"/>
      <c r="AG29" s="100">
        <v>220835</v>
      </c>
      <c r="AH29" s="50">
        <v>168699</v>
      </c>
      <c r="AI29" s="50">
        <v>253050</v>
      </c>
      <c r="AJ29" s="101">
        <f t="shared" si="7"/>
        <v>642584</v>
      </c>
      <c r="AK29" s="50"/>
      <c r="AL29" s="100">
        <v>205536</v>
      </c>
      <c r="AM29" s="50">
        <v>154064</v>
      </c>
      <c r="AN29" s="50">
        <v>231098</v>
      </c>
      <c r="AO29" s="101">
        <f t="shared" si="8"/>
        <v>590698</v>
      </c>
      <c r="AP29" s="50"/>
      <c r="AQ29" s="100">
        <v>206892</v>
      </c>
      <c r="AR29" s="50">
        <v>172140</v>
      </c>
      <c r="AS29" s="50">
        <v>258208</v>
      </c>
      <c r="AT29" s="101">
        <f t="shared" si="9"/>
        <v>637240</v>
      </c>
      <c r="AU29" s="50"/>
      <c r="AV29" s="100">
        <v>200486</v>
      </c>
      <c r="AW29" s="50">
        <v>176341</v>
      </c>
      <c r="AX29" s="50">
        <v>264509</v>
      </c>
      <c r="AY29" s="101">
        <f t="shared" si="10"/>
        <v>641336</v>
      </c>
      <c r="AZ29" s="50"/>
      <c r="BA29" s="100">
        <v>191065</v>
      </c>
      <c r="BB29" s="50">
        <v>164281</v>
      </c>
      <c r="BC29" s="50">
        <v>246421</v>
      </c>
      <c r="BD29" s="101">
        <f t="shared" si="11"/>
        <v>601767</v>
      </c>
      <c r="BE29" s="50"/>
      <c r="BF29" s="100">
        <v>190914</v>
      </c>
      <c r="BG29" s="50">
        <v>167833</v>
      </c>
      <c r="BH29" s="50">
        <v>251751</v>
      </c>
      <c r="BI29" s="101">
        <f t="shared" si="12"/>
        <v>610498</v>
      </c>
      <c r="BJ29" s="50"/>
      <c r="BK29" s="100">
        <v>201833</v>
      </c>
      <c r="BL29" s="50">
        <v>164457</v>
      </c>
      <c r="BM29" s="50">
        <v>246685</v>
      </c>
      <c r="BN29" s="101">
        <f t="shared" si="13"/>
        <v>612975</v>
      </c>
    </row>
    <row r="30" spans="1:66" ht="13.5">
      <c r="A30" s="268" t="s">
        <v>24</v>
      </c>
      <c r="B30" s="268"/>
      <c r="C30" s="100">
        <f t="shared" si="0"/>
        <v>3134499</v>
      </c>
      <c r="D30" s="50">
        <f t="shared" si="0"/>
        <v>3457060</v>
      </c>
      <c r="E30" s="50">
        <f t="shared" si="0"/>
        <v>5145324</v>
      </c>
      <c r="F30" s="101">
        <f t="shared" si="1"/>
        <v>11736883</v>
      </c>
      <c r="G30" s="50"/>
      <c r="H30" s="100">
        <v>224417</v>
      </c>
      <c r="I30" s="50">
        <v>244902</v>
      </c>
      <c r="J30" s="50">
        <v>367357</v>
      </c>
      <c r="K30" s="101">
        <f t="shared" si="2"/>
        <v>836676</v>
      </c>
      <c r="L30" s="50"/>
      <c r="M30" s="100">
        <v>194697</v>
      </c>
      <c r="N30" s="50">
        <v>269680</v>
      </c>
      <c r="O30" s="50">
        <v>404523</v>
      </c>
      <c r="P30" s="101">
        <f t="shared" si="3"/>
        <v>868900</v>
      </c>
      <c r="Q30" s="50"/>
      <c r="R30" s="100">
        <v>263978</v>
      </c>
      <c r="S30" s="50">
        <v>297686</v>
      </c>
      <c r="T30" s="50">
        <v>446530</v>
      </c>
      <c r="U30" s="101">
        <f t="shared" si="4"/>
        <v>1008194</v>
      </c>
      <c r="V30" s="50"/>
      <c r="W30" s="100">
        <v>280749</v>
      </c>
      <c r="X30" s="50">
        <v>309161</v>
      </c>
      <c r="Y30" s="50">
        <v>423690</v>
      </c>
      <c r="Z30" s="101">
        <f t="shared" si="5"/>
        <v>1013600</v>
      </c>
      <c r="AA30" s="50"/>
      <c r="AB30" s="100">
        <v>279802</v>
      </c>
      <c r="AC30" s="50">
        <v>302137</v>
      </c>
      <c r="AD30" s="50">
        <v>452980</v>
      </c>
      <c r="AE30" s="101">
        <f t="shared" si="6"/>
        <v>1034919</v>
      </c>
      <c r="AF30" s="50"/>
      <c r="AG30" s="100">
        <v>281824</v>
      </c>
      <c r="AH30" s="50">
        <v>311020</v>
      </c>
      <c r="AI30" s="50">
        <v>466531</v>
      </c>
      <c r="AJ30" s="101">
        <f t="shared" si="7"/>
        <v>1059375</v>
      </c>
      <c r="AK30" s="50"/>
      <c r="AL30" s="100">
        <v>271173</v>
      </c>
      <c r="AM30" s="50">
        <v>281048</v>
      </c>
      <c r="AN30" s="50">
        <v>421571</v>
      </c>
      <c r="AO30" s="101">
        <f t="shared" si="8"/>
        <v>973792</v>
      </c>
      <c r="AP30" s="50"/>
      <c r="AQ30" s="100">
        <v>267230</v>
      </c>
      <c r="AR30" s="50">
        <v>255668</v>
      </c>
      <c r="AS30" s="50">
        <v>383503</v>
      </c>
      <c r="AT30" s="101">
        <f t="shared" si="9"/>
        <v>906401</v>
      </c>
      <c r="AU30" s="50"/>
      <c r="AV30" s="100">
        <v>262949</v>
      </c>
      <c r="AW30" s="50">
        <v>287746</v>
      </c>
      <c r="AX30" s="50">
        <v>431618</v>
      </c>
      <c r="AY30" s="101">
        <f t="shared" si="10"/>
        <v>982313</v>
      </c>
      <c r="AZ30" s="50"/>
      <c r="BA30" s="100">
        <v>284583</v>
      </c>
      <c r="BB30" s="50">
        <v>294512</v>
      </c>
      <c r="BC30" s="50">
        <v>441770</v>
      </c>
      <c r="BD30" s="101">
        <f t="shared" si="11"/>
        <v>1020865</v>
      </c>
      <c r="BE30" s="50"/>
      <c r="BF30" s="100">
        <v>272051</v>
      </c>
      <c r="BG30" s="50">
        <v>269047</v>
      </c>
      <c r="BH30" s="50">
        <v>403572</v>
      </c>
      <c r="BI30" s="101">
        <f t="shared" si="12"/>
        <v>944670</v>
      </c>
      <c r="BJ30" s="50"/>
      <c r="BK30" s="100">
        <v>251046</v>
      </c>
      <c r="BL30" s="50">
        <v>334453</v>
      </c>
      <c r="BM30" s="50">
        <v>501679</v>
      </c>
      <c r="BN30" s="101">
        <f t="shared" si="13"/>
        <v>1087178</v>
      </c>
    </row>
    <row r="31" spans="1:66" ht="13.5">
      <c r="A31" s="268" t="s">
        <v>25</v>
      </c>
      <c r="B31" s="268"/>
      <c r="C31" s="100">
        <f t="shared" si="0"/>
        <v>154456</v>
      </c>
      <c r="D31" s="50">
        <f t="shared" si="0"/>
        <v>89415</v>
      </c>
      <c r="E31" s="50">
        <f t="shared" si="0"/>
        <v>133446</v>
      </c>
      <c r="F31" s="101">
        <f t="shared" si="1"/>
        <v>377317</v>
      </c>
      <c r="G31" s="50"/>
      <c r="H31" s="100">
        <v>14170</v>
      </c>
      <c r="I31" s="50">
        <v>8104</v>
      </c>
      <c r="J31" s="50">
        <v>12156</v>
      </c>
      <c r="K31" s="101">
        <f t="shared" si="2"/>
        <v>34430</v>
      </c>
      <c r="L31" s="50"/>
      <c r="M31" s="100">
        <v>12512</v>
      </c>
      <c r="N31" s="50">
        <v>7002</v>
      </c>
      <c r="O31" s="50">
        <v>10504</v>
      </c>
      <c r="P31" s="101">
        <f t="shared" si="3"/>
        <v>30018</v>
      </c>
      <c r="Q31" s="50"/>
      <c r="R31" s="100">
        <v>15302</v>
      </c>
      <c r="S31" s="50">
        <v>8559</v>
      </c>
      <c r="T31" s="50">
        <v>12838</v>
      </c>
      <c r="U31" s="101">
        <f t="shared" si="4"/>
        <v>36699</v>
      </c>
      <c r="V31" s="50"/>
      <c r="W31" s="100">
        <v>14828</v>
      </c>
      <c r="X31" s="50">
        <v>8671</v>
      </c>
      <c r="Y31" s="50">
        <v>13008</v>
      </c>
      <c r="Z31" s="101">
        <f t="shared" si="5"/>
        <v>36507</v>
      </c>
      <c r="AA31" s="50"/>
      <c r="AB31" s="100">
        <v>11900</v>
      </c>
      <c r="AC31" s="50">
        <v>6895</v>
      </c>
      <c r="AD31" s="50">
        <v>10344</v>
      </c>
      <c r="AE31" s="101">
        <f t="shared" si="6"/>
        <v>29139</v>
      </c>
      <c r="AF31" s="50"/>
      <c r="AG31" s="100">
        <v>10101</v>
      </c>
      <c r="AH31" s="50">
        <v>6545</v>
      </c>
      <c r="AI31" s="50">
        <v>9819</v>
      </c>
      <c r="AJ31" s="101">
        <f t="shared" si="7"/>
        <v>26465</v>
      </c>
      <c r="AK31" s="50"/>
      <c r="AL31" s="100">
        <v>12543</v>
      </c>
      <c r="AM31" s="50">
        <v>7638</v>
      </c>
      <c r="AN31" s="50">
        <v>10783</v>
      </c>
      <c r="AO31" s="101">
        <f t="shared" si="8"/>
        <v>30964</v>
      </c>
      <c r="AP31" s="50"/>
      <c r="AQ31" s="100">
        <v>13078</v>
      </c>
      <c r="AR31" s="50">
        <v>7490</v>
      </c>
      <c r="AS31" s="50">
        <v>11234</v>
      </c>
      <c r="AT31" s="101">
        <f t="shared" si="9"/>
        <v>31802</v>
      </c>
      <c r="AU31" s="50"/>
      <c r="AV31" s="100">
        <v>16057</v>
      </c>
      <c r="AW31" s="50">
        <v>8837</v>
      </c>
      <c r="AX31" s="50">
        <v>13254</v>
      </c>
      <c r="AY31" s="101">
        <f t="shared" si="10"/>
        <v>38148</v>
      </c>
      <c r="AZ31" s="50"/>
      <c r="BA31" s="100">
        <v>12769</v>
      </c>
      <c r="BB31" s="50">
        <v>6900</v>
      </c>
      <c r="BC31" s="50">
        <v>10347</v>
      </c>
      <c r="BD31" s="101">
        <f t="shared" si="11"/>
        <v>30016</v>
      </c>
      <c r="BE31" s="50"/>
      <c r="BF31" s="100">
        <v>13586</v>
      </c>
      <c r="BG31" s="50">
        <v>7696</v>
      </c>
      <c r="BH31" s="50">
        <v>11544</v>
      </c>
      <c r="BI31" s="101">
        <f t="shared" si="12"/>
        <v>32826</v>
      </c>
      <c r="BJ31" s="50"/>
      <c r="BK31" s="100">
        <v>7610</v>
      </c>
      <c r="BL31" s="50">
        <v>5078</v>
      </c>
      <c r="BM31" s="50">
        <v>7615</v>
      </c>
      <c r="BN31" s="101">
        <f t="shared" si="13"/>
        <v>20303</v>
      </c>
    </row>
    <row r="32" spans="1:66" ht="13.5">
      <c r="A32" s="268" t="s">
        <v>26</v>
      </c>
      <c r="B32" s="268"/>
      <c r="C32" s="100">
        <f t="shared" si="0"/>
        <v>32085</v>
      </c>
      <c r="D32" s="50">
        <f t="shared" si="0"/>
        <v>146334</v>
      </c>
      <c r="E32" s="50">
        <f t="shared" si="0"/>
        <v>219497</v>
      </c>
      <c r="F32" s="101">
        <f t="shared" si="1"/>
        <v>397916</v>
      </c>
      <c r="G32" s="50"/>
      <c r="H32" s="100">
        <v>1088</v>
      </c>
      <c r="I32" s="50">
        <v>7031</v>
      </c>
      <c r="J32" s="50">
        <v>10548</v>
      </c>
      <c r="K32" s="101">
        <f t="shared" si="2"/>
        <v>18667</v>
      </c>
      <c r="L32" s="50"/>
      <c r="M32" s="100">
        <v>1956</v>
      </c>
      <c r="N32" s="50">
        <v>11342</v>
      </c>
      <c r="O32" s="50">
        <v>17014</v>
      </c>
      <c r="P32" s="101">
        <f t="shared" si="3"/>
        <v>30312</v>
      </c>
      <c r="Q32" s="50"/>
      <c r="R32" s="100">
        <v>1149</v>
      </c>
      <c r="S32" s="50">
        <v>8816</v>
      </c>
      <c r="T32" s="50">
        <v>13222</v>
      </c>
      <c r="U32" s="101">
        <f t="shared" si="4"/>
        <v>23187</v>
      </c>
      <c r="V32" s="50"/>
      <c r="W32" s="100">
        <v>1149</v>
      </c>
      <c r="X32" s="50">
        <v>12114</v>
      </c>
      <c r="Y32" s="50">
        <v>18171</v>
      </c>
      <c r="Z32" s="101">
        <f t="shared" si="5"/>
        <v>31434</v>
      </c>
      <c r="AA32" s="50"/>
      <c r="AB32" s="100">
        <v>1149</v>
      </c>
      <c r="AC32" s="50">
        <v>12477</v>
      </c>
      <c r="AD32" s="50">
        <v>18715</v>
      </c>
      <c r="AE32" s="101">
        <f t="shared" si="6"/>
        <v>32341</v>
      </c>
      <c r="AF32" s="50"/>
      <c r="AG32" s="100">
        <v>1149</v>
      </c>
      <c r="AH32" s="50">
        <v>12723</v>
      </c>
      <c r="AI32" s="50">
        <v>19083</v>
      </c>
      <c r="AJ32" s="101">
        <f t="shared" si="7"/>
        <v>32955</v>
      </c>
      <c r="AK32" s="50"/>
      <c r="AL32" s="100">
        <v>2669</v>
      </c>
      <c r="AM32" s="50">
        <v>8352</v>
      </c>
      <c r="AN32" s="50">
        <v>12526</v>
      </c>
      <c r="AO32" s="101">
        <f t="shared" si="8"/>
        <v>23547</v>
      </c>
      <c r="AP32" s="50"/>
      <c r="AQ32" s="100">
        <v>1149</v>
      </c>
      <c r="AR32" s="50">
        <v>8793</v>
      </c>
      <c r="AS32" s="50">
        <v>13189</v>
      </c>
      <c r="AT32" s="101">
        <f t="shared" si="9"/>
        <v>23131</v>
      </c>
      <c r="AU32" s="50"/>
      <c r="AV32" s="100">
        <v>3661</v>
      </c>
      <c r="AW32" s="50">
        <v>9797</v>
      </c>
      <c r="AX32" s="50">
        <v>14697</v>
      </c>
      <c r="AY32" s="101">
        <f t="shared" si="10"/>
        <v>28155</v>
      </c>
      <c r="AZ32" s="50"/>
      <c r="BA32" s="100">
        <v>5545</v>
      </c>
      <c r="BB32" s="50">
        <v>11392</v>
      </c>
      <c r="BC32" s="50">
        <v>17087</v>
      </c>
      <c r="BD32" s="101">
        <f t="shared" si="11"/>
        <v>34024</v>
      </c>
      <c r="BE32" s="50"/>
      <c r="BF32" s="100">
        <v>3636</v>
      </c>
      <c r="BG32" s="50">
        <v>15250</v>
      </c>
      <c r="BH32" s="50">
        <v>22874</v>
      </c>
      <c r="BI32" s="101">
        <f t="shared" si="12"/>
        <v>41760</v>
      </c>
      <c r="BJ32" s="50"/>
      <c r="BK32" s="100">
        <v>7785</v>
      </c>
      <c r="BL32" s="50">
        <v>28247</v>
      </c>
      <c r="BM32" s="50">
        <v>42371</v>
      </c>
      <c r="BN32" s="101">
        <f t="shared" si="13"/>
        <v>78403</v>
      </c>
    </row>
    <row r="33" spans="1:66" ht="13.5">
      <c r="A33" s="268" t="s">
        <v>27</v>
      </c>
      <c r="B33" s="268"/>
      <c r="C33" s="100">
        <f t="shared" si="0"/>
        <v>2383195</v>
      </c>
      <c r="D33" s="50">
        <f t="shared" si="0"/>
        <v>3255663</v>
      </c>
      <c r="E33" s="50">
        <f t="shared" si="0"/>
        <v>4862113</v>
      </c>
      <c r="F33" s="101">
        <f t="shared" si="1"/>
        <v>10500971</v>
      </c>
      <c r="G33" s="50"/>
      <c r="H33" s="100">
        <v>204621</v>
      </c>
      <c r="I33" s="50">
        <v>245039</v>
      </c>
      <c r="J33" s="50">
        <v>367557</v>
      </c>
      <c r="K33" s="101">
        <f t="shared" si="2"/>
        <v>817217</v>
      </c>
      <c r="L33" s="50"/>
      <c r="M33" s="100">
        <v>226025</v>
      </c>
      <c r="N33" s="50">
        <v>252168</v>
      </c>
      <c r="O33" s="50">
        <v>378248</v>
      </c>
      <c r="P33" s="101">
        <f t="shared" si="3"/>
        <v>856441</v>
      </c>
      <c r="Q33" s="50"/>
      <c r="R33" s="100">
        <v>237023</v>
      </c>
      <c r="S33" s="50">
        <v>305801</v>
      </c>
      <c r="T33" s="50">
        <v>458702</v>
      </c>
      <c r="U33" s="101">
        <f t="shared" si="4"/>
        <v>1001526</v>
      </c>
      <c r="V33" s="50"/>
      <c r="W33" s="100">
        <v>208277</v>
      </c>
      <c r="X33" s="50">
        <v>267756</v>
      </c>
      <c r="Y33" s="50">
        <v>401183</v>
      </c>
      <c r="Z33" s="101">
        <f t="shared" si="5"/>
        <v>877216</v>
      </c>
      <c r="AA33" s="50"/>
      <c r="AB33" s="100">
        <v>204700</v>
      </c>
      <c r="AC33" s="50">
        <v>293594</v>
      </c>
      <c r="AD33" s="50">
        <v>433715</v>
      </c>
      <c r="AE33" s="101">
        <f t="shared" si="6"/>
        <v>932009</v>
      </c>
      <c r="AF33" s="50"/>
      <c r="AG33" s="100">
        <v>205995</v>
      </c>
      <c r="AH33" s="50">
        <v>292292</v>
      </c>
      <c r="AI33" s="50">
        <v>424187</v>
      </c>
      <c r="AJ33" s="101">
        <f t="shared" si="7"/>
        <v>922474</v>
      </c>
      <c r="AK33" s="50"/>
      <c r="AL33" s="100">
        <v>185506</v>
      </c>
      <c r="AM33" s="50">
        <v>283358</v>
      </c>
      <c r="AN33" s="50">
        <v>425036</v>
      </c>
      <c r="AO33" s="101">
        <f t="shared" si="8"/>
        <v>893900</v>
      </c>
      <c r="AP33" s="50"/>
      <c r="AQ33" s="100">
        <v>182518</v>
      </c>
      <c r="AR33" s="50">
        <v>272074</v>
      </c>
      <c r="AS33" s="50">
        <v>408111</v>
      </c>
      <c r="AT33" s="101">
        <f t="shared" si="9"/>
        <v>862703</v>
      </c>
      <c r="AU33" s="50"/>
      <c r="AV33" s="100">
        <v>175784</v>
      </c>
      <c r="AW33" s="50">
        <v>245703</v>
      </c>
      <c r="AX33" s="50">
        <v>368554</v>
      </c>
      <c r="AY33" s="101">
        <f t="shared" si="10"/>
        <v>790041</v>
      </c>
      <c r="AZ33" s="50"/>
      <c r="BA33" s="100">
        <v>187116</v>
      </c>
      <c r="BB33" s="50">
        <v>263824</v>
      </c>
      <c r="BC33" s="50">
        <v>395737</v>
      </c>
      <c r="BD33" s="101">
        <f t="shared" si="11"/>
        <v>846677</v>
      </c>
      <c r="BE33" s="50"/>
      <c r="BF33" s="100">
        <v>186430</v>
      </c>
      <c r="BG33" s="50">
        <v>257068</v>
      </c>
      <c r="BH33" s="50">
        <v>385603</v>
      </c>
      <c r="BI33" s="101">
        <f t="shared" si="12"/>
        <v>829101</v>
      </c>
      <c r="BJ33" s="50"/>
      <c r="BK33" s="100">
        <v>179200</v>
      </c>
      <c r="BL33" s="50">
        <v>276986</v>
      </c>
      <c r="BM33" s="50">
        <v>415480</v>
      </c>
      <c r="BN33" s="101">
        <f t="shared" si="13"/>
        <v>871666</v>
      </c>
    </row>
    <row r="34" spans="1:66" ht="13.5">
      <c r="A34" s="268" t="s">
        <v>28</v>
      </c>
      <c r="B34" s="268"/>
      <c r="C34" s="100">
        <f t="shared" si="0"/>
        <v>626274</v>
      </c>
      <c r="D34" s="50">
        <f t="shared" si="0"/>
        <v>1017089</v>
      </c>
      <c r="E34" s="50">
        <f t="shared" si="0"/>
        <v>1520683</v>
      </c>
      <c r="F34" s="101">
        <f t="shared" si="1"/>
        <v>3164046</v>
      </c>
      <c r="G34" s="50"/>
      <c r="H34" s="100">
        <v>45259</v>
      </c>
      <c r="I34" s="50">
        <v>87275</v>
      </c>
      <c r="J34" s="50">
        <v>132038</v>
      </c>
      <c r="K34" s="101">
        <f t="shared" si="2"/>
        <v>264572</v>
      </c>
      <c r="L34" s="50"/>
      <c r="M34" s="100">
        <v>45573</v>
      </c>
      <c r="N34" s="50">
        <v>91787</v>
      </c>
      <c r="O34" s="50">
        <v>136480</v>
      </c>
      <c r="P34" s="101">
        <f t="shared" si="3"/>
        <v>273840</v>
      </c>
      <c r="Q34" s="50"/>
      <c r="R34" s="100">
        <v>46327</v>
      </c>
      <c r="S34" s="50">
        <v>91752</v>
      </c>
      <c r="T34" s="50">
        <v>137554</v>
      </c>
      <c r="U34" s="101">
        <f t="shared" si="4"/>
        <v>275633</v>
      </c>
      <c r="V34" s="50"/>
      <c r="W34" s="100">
        <v>48490</v>
      </c>
      <c r="X34" s="50">
        <v>92363</v>
      </c>
      <c r="Y34" s="50">
        <v>138245</v>
      </c>
      <c r="Z34" s="101">
        <f t="shared" si="5"/>
        <v>279098</v>
      </c>
      <c r="AA34" s="50"/>
      <c r="AB34" s="100">
        <v>49107</v>
      </c>
      <c r="AC34" s="50">
        <v>89539</v>
      </c>
      <c r="AD34" s="50">
        <v>134159</v>
      </c>
      <c r="AE34" s="101">
        <f t="shared" si="6"/>
        <v>272805</v>
      </c>
      <c r="AF34" s="50"/>
      <c r="AG34" s="100">
        <v>59346</v>
      </c>
      <c r="AH34" s="50">
        <v>88306</v>
      </c>
      <c r="AI34" s="50">
        <v>132085</v>
      </c>
      <c r="AJ34" s="101">
        <f t="shared" si="7"/>
        <v>279737</v>
      </c>
      <c r="AK34" s="50"/>
      <c r="AL34" s="100">
        <v>65573</v>
      </c>
      <c r="AM34" s="50">
        <v>64284</v>
      </c>
      <c r="AN34" s="50">
        <v>95750</v>
      </c>
      <c r="AO34" s="101">
        <f t="shared" si="8"/>
        <v>225607</v>
      </c>
      <c r="AP34" s="50"/>
      <c r="AQ34" s="100">
        <v>49721</v>
      </c>
      <c r="AR34" s="50">
        <v>77718</v>
      </c>
      <c r="AS34" s="50">
        <v>115899</v>
      </c>
      <c r="AT34" s="101">
        <f t="shared" si="9"/>
        <v>243338</v>
      </c>
      <c r="AU34" s="50"/>
      <c r="AV34" s="100">
        <v>55550</v>
      </c>
      <c r="AW34" s="50">
        <v>83763</v>
      </c>
      <c r="AX34" s="50">
        <v>124969</v>
      </c>
      <c r="AY34" s="101">
        <f t="shared" si="10"/>
        <v>264282</v>
      </c>
      <c r="AZ34" s="50"/>
      <c r="BA34" s="100">
        <v>45286</v>
      </c>
      <c r="BB34" s="50">
        <v>83643</v>
      </c>
      <c r="BC34" s="50">
        <v>125091</v>
      </c>
      <c r="BD34" s="101">
        <f t="shared" si="11"/>
        <v>254020</v>
      </c>
      <c r="BE34" s="50"/>
      <c r="BF34" s="100">
        <v>65085</v>
      </c>
      <c r="BG34" s="50">
        <v>84592</v>
      </c>
      <c r="BH34" s="50">
        <v>126438</v>
      </c>
      <c r="BI34" s="101">
        <f t="shared" si="12"/>
        <v>276115</v>
      </c>
      <c r="BJ34" s="50"/>
      <c r="BK34" s="100">
        <v>50957</v>
      </c>
      <c r="BL34" s="50">
        <v>82067</v>
      </c>
      <c r="BM34" s="50">
        <v>121975</v>
      </c>
      <c r="BN34" s="101">
        <f t="shared" si="13"/>
        <v>254999</v>
      </c>
    </row>
    <row r="35" spans="1:66" ht="13.5">
      <c r="A35" s="268" t="s">
        <v>29</v>
      </c>
      <c r="B35" s="268"/>
      <c r="C35" s="100">
        <f t="shared" si="0"/>
        <v>448981</v>
      </c>
      <c r="D35" s="50">
        <f t="shared" si="0"/>
        <v>381704</v>
      </c>
      <c r="E35" s="50">
        <f t="shared" si="0"/>
        <v>572548</v>
      </c>
      <c r="F35" s="101">
        <f t="shared" si="1"/>
        <v>1403233</v>
      </c>
      <c r="G35" s="50"/>
      <c r="H35" s="100">
        <v>26966</v>
      </c>
      <c r="I35" s="50">
        <v>24450</v>
      </c>
      <c r="J35" s="50">
        <v>36675</v>
      </c>
      <c r="K35" s="101">
        <f t="shared" si="2"/>
        <v>88091</v>
      </c>
      <c r="L35" s="50"/>
      <c r="M35" s="100">
        <v>30843</v>
      </c>
      <c r="N35" s="50">
        <v>24208</v>
      </c>
      <c r="O35" s="50">
        <v>36311</v>
      </c>
      <c r="P35" s="101">
        <f t="shared" si="3"/>
        <v>91362</v>
      </c>
      <c r="Q35" s="50"/>
      <c r="R35" s="100">
        <v>30519</v>
      </c>
      <c r="S35" s="50">
        <v>27162</v>
      </c>
      <c r="T35" s="50">
        <v>40743</v>
      </c>
      <c r="U35" s="101">
        <f t="shared" si="4"/>
        <v>98424</v>
      </c>
      <c r="V35" s="50"/>
      <c r="W35" s="100">
        <v>44098</v>
      </c>
      <c r="X35" s="50">
        <v>27753</v>
      </c>
      <c r="Y35" s="50">
        <v>41633</v>
      </c>
      <c r="Z35" s="101">
        <f t="shared" si="5"/>
        <v>113484</v>
      </c>
      <c r="AA35" s="50"/>
      <c r="AB35" s="100">
        <v>35646</v>
      </c>
      <c r="AC35" s="50">
        <v>29470</v>
      </c>
      <c r="AD35" s="50">
        <v>44205</v>
      </c>
      <c r="AE35" s="101">
        <f t="shared" si="6"/>
        <v>109321</v>
      </c>
      <c r="AF35" s="50"/>
      <c r="AG35" s="100">
        <v>40754</v>
      </c>
      <c r="AH35" s="50">
        <v>33652</v>
      </c>
      <c r="AI35" s="50">
        <v>50477</v>
      </c>
      <c r="AJ35" s="101">
        <f t="shared" si="7"/>
        <v>124883</v>
      </c>
      <c r="AK35" s="50"/>
      <c r="AL35" s="100">
        <v>30541</v>
      </c>
      <c r="AM35" s="50">
        <v>26513</v>
      </c>
      <c r="AN35" s="50">
        <v>39767</v>
      </c>
      <c r="AO35" s="101">
        <f t="shared" si="8"/>
        <v>96821</v>
      </c>
      <c r="AP35" s="50"/>
      <c r="AQ35" s="100">
        <v>36591</v>
      </c>
      <c r="AR35" s="50">
        <v>29200</v>
      </c>
      <c r="AS35" s="50">
        <v>43800</v>
      </c>
      <c r="AT35" s="101">
        <f t="shared" si="9"/>
        <v>109591</v>
      </c>
      <c r="AU35" s="50"/>
      <c r="AV35" s="100">
        <v>31572</v>
      </c>
      <c r="AW35" s="50">
        <v>27351</v>
      </c>
      <c r="AX35" s="50">
        <v>41026</v>
      </c>
      <c r="AY35" s="101">
        <f t="shared" si="10"/>
        <v>99949</v>
      </c>
      <c r="AZ35" s="50"/>
      <c r="BA35" s="100">
        <v>35220</v>
      </c>
      <c r="BB35" s="50">
        <v>44509</v>
      </c>
      <c r="BC35" s="50">
        <v>66763</v>
      </c>
      <c r="BD35" s="101">
        <f t="shared" si="11"/>
        <v>146492</v>
      </c>
      <c r="BE35" s="50"/>
      <c r="BF35" s="100">
        <v>31101</v>
      </c>
      <c r="BG35" s="50">
        <v>36004</v>
      </c>
      <c r="BH35" s="50">
        <v>54004</v>
      </c>
      <c r="BI35" s="101">
        <f t="shared" si="12"/>
        <v>121109</v>
      </c>
      <c r="BJ35" s="50"/>
      <c r="BK35" s="100">
        <v>75130</v>
      </c>
      <c r="BL35" s="50">
        <v>51432</v>
      </c>
      <c r="BM35" s="50">
        <v>77144</v>
      </c>
      <c r="BN35" s="101">
        <f t="shared" si="13"/>
        <v>203706</v>
      </c>
    </row>
    <row r="36" spans="1:66" ht="13.5">
      <c r="A36" s="268" t="s">
        <v>30</v>
      </c>
      <c r="B36" s="268"/>
      <c r="C36" s="100">
        <f t="shared" si="0"/>
        <v>11340515</v>
      </c>
      <c r="D36" s="50">
        <f t="shared" si="0"/>
        <v>15633679</v>
      </c>
      <c r="E36" s="50">
        <f t="shared" si="0"/>
        <v>23318365</v>
      </c>
      <c r="F36" s="101">
        <f t="shared" si="1"/>
        <v>50292559</v>
      </c>
      <c r="G36" s="50"/>
      <c r="H36" s="100">
        <v>920958</v>
      </c>
      <c r="I36" s="50">
        <v>1348179</v>
      </c>
      <c r="J36" s="50">
        <v>2022644</v>
      </c>
      <c r="K36" s="101">
        <f t="shared" si="2"/>
        <v>4291781</v>
      </c>
      <c r="L36" s="50"/>
      <c r="M36" s="100">
        <v>742290</v>
      </c>
      <c r="N36" s="50">
        <v>1371620</v>
      </c>
      <c r="O36" s="50">
        <v>2057430</v>
      </c>
      <c r="P36" s="101">
        <f t="shared" si="3"/>
        <v>4171340</v>
      </c>
      <c r="Q36" s="50"/>
      <c r="R36" s="100">
        <v>775674</v>
      </c>
      <c r="S36" s="50">
        <v>1265458</v>
      </c>
      <c r="T36" s="50">
        <v>1898186</v>
      </c>
      <c r="U36" s="101">
        <f t="shared" si="4"/>
        <v>3939318</v>
      </c>
      <c r="V36" s="50"/>
      <c r="W36" s="100">
        <v>883928</v>
      </c>
      <c r="X36" s="50">
        <v>1366586</v>
      </c>
      <c r="Y36" s="50">
        <v>2049806</v>
      </c>
      <c r="Z36" s="101">
        <f t="shared" si="5"/>
        <v>4300320</v>
      </c>
      <c r="AA36" s="50"/>
      <c r="AB36" s="100">
        <v>1046006</v>
      </c>
      <c r="AC36" s="50">
        <v>1418471</v>
      </c>
      <c r="AD36" s="50">
        <v>2017005</v>
      </c>
      <c r="AE36" s="101">
        <f t="shared" si="6"/>
        <v>4481482</v>
      </c>
      <c r="AF36" s="50"/>
      <c r="AG36" s="100">
        <v>1016703</v>
      </c>
      <c r="AH36" s="50">
        <v>1349224</v>
      </c>
      <c r="AI36" s="50">
        <v>2003812</v>
      </c>
      <c r="AJ36" s="101">
        <f t="shared" si="7"/>
        <v>4369739</v>
      </c>
      <c r="AK36" s="50"/>
      <c r="AL36" s="100">
        <v>1000323</v>
      </c>
      <c r="AM36" s="50">
        <v>1314683</v>
      </c>
      <c r="AN36" s="50">
        <v>1970746</v>
      </c>
      <c r="AO36" s="101">
        <f t="shared" si="8"/>
        <v>4285752</v>
      </c>
      <c r="AP36" s="50"/>
      <c r="AQ36" s="100">
        <v>1070835</v>
      </c>
      <c r="AR36" s="50">
        <v>1385108</v>
      </c>
      <c r="AS36" s="50">
        <v>2077210</v>
      </c>
      <c r="AT36" s="101">
        <f t="shared" si="9"/>
        <v>4533153</v>
      </c>
      <c r="AU36" s="50"/>
      <c r="AV36" s="100">
        <v>1087193</v>
      </c>
      <c r="AW36" s="50">
        <v>1389121</v>
      </c>
      <c r="AX36" s="50">
        <v>2083307</v>
      </c>
      <c r="AY36" s="101">
        <f t="shared" si="10"/>
        <v>4559621</v>
      </c>
      <c r="AZ36" s="50"/>
      <c r="BA36" s="100">
        <v>1056199</v>
      </c>
      <c r="BB36" s="50">
        <v>1359930</v>
      </c>
      <c r="BC36" s="50">
        <v>2039895</v>
      </c>
      <c r="BD36" s="101">
        <f t="shared" si="11"/>
        <v>4456024</v>
      </c>
      <c r="BE36" s="50"/>
      <c r="BF36" s="100">
        <v>1021813</v>
      </c>
      <c r="BG36" s="50">
        <v>1275095</v>
      </c>
      <c r="BH36" s="50">
        <v>1912642</v>
      </c>
      <c r="BI36" s="101">
        <f t="shared" si="12"/>
        <v>4209550</v>
      </c>
      <c r="BJ36" s="50"/>
      <c r="BK36" s="100">
        <v>718593</v>
      </c>
      <c r="BL36" s="50">
        <v>790204</v>
      </c>
      <c r="BM36" s="50">
        <v>1185682</v>
      </c>
      <c r="BN36" s="101">
        <f t="shared" si="13"/>
        <v>2694479</v>
      </c>
    </row>
    <row r="37" spans="1:66" ht="13.5">
      <c r="A37" s="268" t="s">
        <v>31</v>
      </c>
      <c r="B37" s="268"/>
      <c r="C37" s="100">
        <f t="shared" si="0"/>
        <v>1117877</v>
      </c>
      <c r="D37" s="50">
        <f t="shared" si="0"/>
        <v>2646060</v>
      </c>
      <c r="E37" s="50">
        <f t="shared" si="0"/>
        <v>3948678</v>
      </c>
      <c r="F37" s="101">
        <f t="shared" si="1"/>
        <v>7712615</v>
      </c>
      <c r="G37" s="50"/>
      <c r="H37" s="100">
        <v>89623</v>
      </c>
      <c r="I37" s="50">
        <v>195872</v>
      </c>
      <c r="J37" s="50">
        <v>293808</v>
      </c>
      <c r="K37" s="101">
        <f t="shared" si="2"/>
        <v>579303</v>
      </c>
      <c r="L37" s="50"/>
      <c r="M37" s="100">
        <v>90435</v>
      </c>
      <c r="N37" s="50">
        <v>195132</v>
      </c>
      <c r="O37" s="50">
        <v>292695</v>
      </c>
      <c r="P37" s="101">
        <f t="shared" si="3"/>
        <v>578262</v>
      </c>
      <c r="Q37" s="50"/>
      <c r="R37" s="100">
        <v>101670</v>
      </c>
      <c r="S37" s="50">
        <v>213208</v>
      </c>
      <c r="T37" s="50">
        <v>319811</v>
      </c>
      <c r="U37" s="101">
        <f t="shared" si="4"/>
        <v>634689</v>
      </c>
      <c r="V37" s="50"/>
      <c r="W37" s="100">
        <v>114607</v>
      </c>
      <c r="X37" s="50">
        <v>227671</v>
      </c>
      <c r="Y37" s="50">
        <v>325383</v>
      </c>
      <c r="Z37" s="101">
        <f t="shared" si="5"/>
        <v>667661</v>
      </c>
      <c r="AA37" s="50"/>
      <c r="AB37" s="100">
        <v>93839</v>
      </c>
      <c r="AC37" s="50">
        <v>209874</v>
      </c>
      <c r="AD37" s="50">
        <v>313687</v>
      </c>
      <c r="AE37" s="101">
        <f t="shared" si="6"/>
        <v>617400</v>
      </c>
      <c r="AF37" s="50"/>
      <c r="AG37" s="100">
        <v>87064</v>
      </c>
      <c r="AH37" s="50">
        <v>207711</v>
      </c>
      <c r="AI37" s="50">
        <v>310739</v>
      </c>
      <c r="AJ37" s="101">
        <f t="shared" si="7"/>
        <v>605514</v>
      </c>
      <c r="AK37" s="50"/>
      <c r="AL37" s="100">
        <v>90635</v>
      </c>
      <c r="AM37" s="50">
        <v>221378</v>
      </c>
      <c r="AN37" s="50">
        <v>331839</v>
      </c>
      <c r="AO37" s="101">
        <f t="shared" si="8"/>
        <v>643852</v>
      </c>
      <c r="AP37" s="50"/>
      <c r="AQ37" s="100">
        <v>90703</v>
      </c>
      <c r="AR37" s="50">
        <v>237459</v>
      </c>
      <c r="AS37" s="50">
        <v>355888</v>
      </c>
      <c r="AT37" s="101">
        <f t="shared" si="9"/>
        <v>684050</v>
      </c>
      <c r="AU37" s="50"/>
      <c r="AV37" s="100">
        <v>98078</v>
      </c>
      <c r="AW37" s="50">
        <v>229710</v>
      </c>
      <c r="AX37" s="50">
        <v>343891</v>
      </c>
      <c r="AY37" s="101">
        <f t="shared" si="10"/>
        <v>671679</v>
      </c>
      <c r="AZ37" s="50"/>
      <c r="BA37" s="100">
        <v>82674</v>
      </c>
      <c r="BB37" s="50">
        <v>201415</v>
      </c>
      <c r="BC37" s="50">
        <v>301370</v>
      </c>
      <c r="BD37" s="101">
        <f t="shared" si="11"/>
        <v>585459</v>
      </c>
      <c r="BE37" s="50"/>
      <c r="BF37" s="100">
        <v>88746</v>
      </c>
      <c r="BG37" s="50">
        <v>250490</v>
      </c>
      <c r="BH37" s="50">
        <v>375509</v>
      </c>
      <c r="BI37" s="101">
        <f t="shared" si="12"/>
        <v>714745</v>
      </c>
      <c r="BJ37" s="50"/>
      <c r="BK37" s="100">
        <v>89803</v>
      </c>
      <c r="BL37" s="50">
        <v>256140</v>
      </c>
      <c r="BM37" s="50">
        <v>384058</v>
      </c>
      <c r="BN37" s="101">
        <f t="shared" si="13"/>
        <v>730001</v>
      </c>
    </row>
    <row r="38" spans="1:66" ht="13.5">
      <c r="A38" s="268" t="s">
        <v>32</v>
      </c>
      <c r="B38" s="268"/>
      <c r="C38" s="100">
        <f t="shared" si="0"/>
        <v>287373</v>
      </c>
      <c r="D38" s="50">
        <f t="shared" si="0"/>
        <v>436825</v>
      </c>
      <c r="E38" s="50">
        <f t="shared" si="0"/>
        <v>650667</v>
      </c>
      <c r="F38" s="101">
        <f t="shared" si="1"/>
        <v>1374865</v>
      </c>
      <c r="G38" s="50"/>
      <c r="H38" s="100">
        <v>24798</v>
      </c>
      <c r="I38" s="50">
        <v>45179</v>
      </c>
      <c r="J38" s="50">
        <v>67770</v>
      </c>
      <c r="K38" s="101">
        <f t="shared" si="2"/>
        <v>137747</v>
      </c>
      <c r="L38" s="50"/>
      <c r="M38" s="100">
        <v>20521</v>
      </c>
      <c r="N38" s="50">
        <v>43776</v>
      </c>
      <c r="O38" s="50">
        <v>64612</v>
      </c>
      <c r="P38" s="101">
        <f t="shared" si="3"/>
        <v>128909</v>
      </c>
      <c r="Q38" s="50"/>
      <c r="R38" s="100">
        <v>21092</v>
      </c>
      <c r="S38" s="50">
        <v>40313</v>
      </c>
      <c r="T38" s="50">
        <v>60244</v>
      </c>
      <c r="U38" s="101">
        <f t="shared" si="4"/>
        <v>121649</v>
      </c>
      <c r="V38" s="50"/>
      <c r="W38" s="100">
        <v>20531</v>
      </c>
      <c r="X38" s="50">
        <v>36661</v>
      </c>
      <c r="Y38" s="50">
        <v>54841</v>
      </c>
      <c r="Z38" s="101">
        <f t="shared" si="5"/>
        <v>112033</v>
      </c>
      <c r="AA38" s="50"/>
      <c r="AB38" s="100">
        <v>26588</v>
      </c>
      <c r="AC38" s="50">
        <v>37014</v>
      </c>
      <c r="AD38" s="50">
        <v>55220</v>
      </c>
      <c r="AE38" s="101">
        <f t="shared" si="6"/>
        <v>118822</v>
      </c>
      <c r="AF38" s="50"/>
      <c r="AG38" s="100">
        <v>25374</v>
      </c>
      <c r="AH38" s="50">
        <v>36123</v>
      </c>
      <c r="AI38" s="50">
        <v>53736</v>
      </c>
      <c r="AJ38" s="101">
        <f t="shared" si="7"/>
        <v>115233</v>
      </c>
      <c r="AK38" s="50"/>
      <c r="AL38" s="100">
        <v>23239</v>
      </c>
      <c r="AM38" s="50">
        <v>34479</v>
      </c>
      <c r="AN38" s="50">
        <v>51569</v>
      </c>
      <c r="AO38" s="101">
        <f t="shared" si="8"/>
        <v>109287</v>
      </c>
      <c r="AP38" s="50"/>
      <c r="AQ38" s="100">
        <v>24802</v>
      </c>
      <c r="AR38" s="50">
        <v>32437</v>
      </c>
      <c r="AS38" s="50">
        <v>48282</v>
      </c>
      <c r="AT38" s="101">
        <f t="shared" si="9"/>
        <v>105521</v>
      </c>
      <c r="AU38" s="50"/>
      <c r="AV38" s="100">
        <v>23710</v>
      </c>
      <c r="AW38" s="50">
        <v>33196</v>
      </c>
      <c r="AX38" s="50">
        <v>48820</v>
      </c>
      <c r="AY38" s="101">
        <f t="shared" si="10"/>
        <v>105726</v>
      </c>
      <c r="AZ38" s="50"/>
      <c r="BA38" s="100">
        <v>26544</v>
      </c>
      <c r="BB38" s="50">
        <v>32908</v>
      </c>
      <c r="BC38" s="50">
        <v>48764</v>
      </c>
      <c r="BD38" s="101">
        <f t="shared" si="11"/>
        <v>108216</v>
      </c>
      <c r="BE38" s="50"/>
      <c r="BF38" s="100">
        <v>26305</v>
      </c>
      <c r="BG38" s="50">
        <v>30704</v>
      </c>
      <c r="BH38" s="50">
        <v>46056</v>
      </c>
      <c r="BI38" s="101">
        <f t="shared" si="12"/>
        <v>103065</v>
      </c>
      <c r="BJ38" s="50"/>
      <c r="BK38" s="100">
        <v>23869</v>
      </c>
      <c r="BL38" s="50">
        <v>34035</v>
      </c>
      <c r="BM38" s="50">
        <v>50753</v>
      </c>
      <c r="BN38" s="101">
        <f t="shared" si="13"/>
        <v>108657</v>
      </c>
    </row>
    <row r="39" spans="1:66" ht="13.5">
      <c r="A39" s="268" t="s">
        <v>33</v>
      </c>
      <c r="B39" s="268"/>
      <c r="C39" s="100">
        <f t="shared" si="0"/>
        <v>16542647</v>
      </c>
      <c r="D39" s="50">
        <f t="shared" si="0"/>
        <v>20362369</v>
      </c>
      <c r="E39" s="50">
        <f t="shared" si="0"/>
        <v>30239796</v>
      </c>
      <c r="F39" s="101">
        <f t="shared" si="1"/>
        <v>67144812</v>
      </c>
      <c r="G39" s="50"/>
      <c r="H39" s="100">
        <v>1578972</v>
      </c>
      <c r="I39" s="50">
        <v>1823657</v>
      </c>
      <c r="J39" s="50">
        <v>2733458</v>
      </c>
      <c r="K39" s="101">
        <f t="shared" si="2"/>
        <v>6136087</v>
      </c>
      <c r="L39" s="50"/>
      <c r="M39" s="100">
        <v>1645404</v>
      </c>
      <c r="N39" s="50">
        <v>1856216</v>
      </c>
      <c r="O39" s="50">
        <v>2783723</v>
      </c>
      <c r="P39" s="101">
        <f t="shared" si="3"/>
        <v>6285343</v>
      </c>
      <c r="Q39" s="50"/>
      <c r="R39" s="100">
        <v>1394731</v>
      </c>
      <c r="S39" s="50">
        <v>1706996</v>
      </c>
      <c r="T39" s="50">
        <v>2559967</v>
      </c>
      <c r="U39" s="101">
        <f t="shared" si="4"/>
        <v>5661694</v>
      </c>
      <c r="V39" s="50"/>
      <c r="W39" s="100">
        <v>1425240</v>
      </c>
      <c r="X39" s="50">
        <v>1599717</v>
      </c>
      <c r="Y39" s="50">
        <v>2399649</v>
      </c>
      <c r="Z39" s="101">
        <f t="shared" si="5"/>
        <v>5424606</v>
      </c>
      <c r="AA39" s="50"/>
      <c r="AB39" s="100">
        <v>1378994</v>
      </c>
      <c r="AC39" s="50">
        <v>1914605</v>
      </c>
      <c r="AD39" s="50">
        <v>2604756</v>
      </c>
      <c r="AE39" s="101">
        <f t="shared" si="6"/>
        <v>5898355</v>
      </c>
      <c r="AF39" s="50"/>
      <c r="AG39" s="100">
        <v>1155546</v>
      </c>
      <c r="AH39" s="50">
        <v>1705452</v>
      </c>
      <c r="AI39" s="50">
        <v>2549101</v>
      </c>
      <c r="AJ39" s="101">
        <f t="shared" si="7"/>
        <v>5410099</v>
      </c>
      <c r="AK39" s="50"/>
      <c r="AL39" s="100">
        <v>1281501</v>
      </c>
      <c r="AM39" s="50">
        <v>1586877</v>
      </c>
      <c r="AN39" s="50">
        <v>2376342</v>
      </c>
      <c r="AO39" s="101">
        <f t="shared" si="8"/>
        <v>5244720</v>
      </c>
      <c r="AP39" s="50"/>
      <c r="AQ39" s="100">
        <v>1383107</v>
      </c>
      <c r="AR39" s="50">
        <v>1714059</v>
      </c>
      <c r="AS39" s="50">
        <v>2565015</v>
      </c>
      <c r="AT39" s="101">
        <f t="shared" si="9"/>
        <v>5662181</v>
      </c>
      <c r="AU39" s="50"/>
      <c r="AV39" s="100">
        <v>1347663</v>
      </c>
      <c r="AW39" s="50">
        <v>1666634</v>
      </c>
      <c r="AX39" s="50">
        <v>2496427</v>
      </c>
      <c r="AY39" s="101">
        <f t="shared" si="10"/>
        <v>5510724</v>
      </c>
      <c r="AZ39" s="50"/>
      <c r="BA39" s="100">
        <v>1297453</v>
      </c>
      <c r="BB39" s="50">
        <v>1601726</v>
      </c>
      <c r="BC39" s="50">
        <v>2398012</v>
      </c>
      <c r="BD39" s="101">
        <f t="shared" si="11"/>
        <v>5297191</v>
      </c>
      <c r="BE39" s="50"/>
      <c r="BF39" s="100">
        <v>1394455</v>
      </c>
      <c r="BG39" s="50">
        <v>1637920</v>
      </c>
      <c r="BH39" s="50">
        <v>2454556</v>
      </c>
      <c r="BI39" s="101">
        <f t="shared" si="12"/>
        <v>5486931</v>
      </c>
      <c r="BJ39" s="50"/>
      <c r="BK39" s="100">
        <v>1259581</v>
      </c>
      <c r="BL39" s="50">
        <v>1548510</v>
      </c>
      <c r="BM39" s="50">
        <v>2318790</v>
      </c>
      <c r="BN39" s="101">
        <f t="shared" si="13"/>
        <v>5126881</v>
      </c>
    </row>
    <row r="40" spans="1:66" ht="13.5">
      <c r="A40" s="268" t="s">
        <v>34</v>
      </c>
      <c r="B40" s="268"/>
      <c r="C40" s="100">
        <f t="shared" si="0"/>
        <v>22862354</v>
      </c>
      <c r="D40" s="50">
        <f t="shared" si="0"/>
        <v>21712292</v>
      </c>
      <c r="E40" s="50">
        <f t="shared" si="0"/>
        <v>32306466</v>
      </c>
      <c r="F40" s="101">
        <f t="shared" si="1"/>
        <v>76881112</v>
      </c>
      <c r="G40" s="50"/>
      <c r="H40" s="100">
        <v>1977562</v>
      </c>
      <c r="I40" s="50">
        <v>1884020</v>
      </c>
      <c r="J40" s="50">
        <v>2825205</v>
      </c>
      <c r="K40" s="101">
        <f t="shared" si="2"/>
        <v>6686787</v>
      </c>
      <c r="L40" s="50"/>
      <c r="M40" s="100">
        <v>2115206</v>
      </c>
      <c r="N40" s="50">
        <v>1967950</v>
      </c>
      <c r="O40" s="50">
        <v>2951777</v>
      </c>
      <c r="P40" s="101">
        <f t="shared" si="3"/>
        <v>7034933</v>
      </c>
      <c r="Q40" s="50"/>
      <c r="R40" s="100">
        <v>1992887</v>
      </c>
      <c r="S40" s="50">
        <v>2057197</v>
      </c>
      <c r="T40" s="50">
        <v>3085873</v>
      </c>
      <c r="U40" s="101">
        <f t="shared" si="4"/>
        <v>7135957</v>
      </c>
      <c r="V40" s="50"/>
      <c r="W40" s="100">
        <v>2104058</v>
      </c>
      <c r="X40" s="50">
        <v>1978549</v>
      </c>
      <c r="Y40" s="50">
        <v>2836576</v>
      </c>
      <c r="Z40" s="101">
        <f t="shared" si="5"/>
        <v>6919183</v>
      </c>
      <c r="AA40" s="50"/>
      <c r="AB40" s="100">
        <v>2141318</v>
      </c>
      <c r="AC40" s="50">
        <v>2053381</v>
      </c>
      <c r="AD40" s="50">
        <v>3028470</v>
      </c>
      <c r="AE40" s="101">
        <f t="shared" si="6"/>
        <v>7223169</v>
      </c>
      <c r="AF40" s="50"/>
      <c r="AG40" s="100">
        <v>2220041</v>
      </c>
      <c r="AH40" s="50">
        <v>2020754</v>
      </c>
      <c r="AI40" s="50">
        <v>3013205</v>
      </c>
      <c r="AJ40" s="101">
        <f t="shared" si="7"/>
        <v>7254000</v>
      </c>
      <c r="AK40" s="50"/>
      <c r="AL40" s="100">
        <v>1960911</v>
      </c>
      <c r="AM40" s="50">
        <v>1834729</v>
      </c>
      <c r="AN40" s="50">
        <v>2740168</v>
      </c>
      <c r="AO40" s="101">
        <f t="shared" si="8"/>
        <v>6535808</v>
      </c>
      <c r="AP40" s="50"/>
      <c r="AQ40" s="100">
        <v>1866631</v>
      </c>
      <c r="AR40" s="50">
        <v>1825237</v>
      </c>
      <c r="AS40" s="50">
        <v>2729981</v>
      </c>
      <c r="AT40" s="101">
        <f t="shared" si="9"/>
        <v>6421849</v>
      </c>
      <c r="AU40" s="50"/>
      <c r="AV40" s="100">
        <v>1967388</v>
      </c>
      <c r="AW40" s="50">
        <v>1900802</v>
      </c>
      <c r="AX40" s="50">
        <v>2842579</v>
      </c>
      <c r="AY40" s="101">
        <f t="shared" si="10"/>
        <v>6710769</v>
      </c>
      <c r="AZ40" s="50"/>
      <c r="BA40" s="100">
        <v>2154168</v>
      </c>
      <c r="BB40" s="50">
        <v>1949610</v>
      </c>
      <c r="BC40" s="50">
        <v>2915865</v>
      </c>
      <c r="BD40" s="101">
        <f t="shared" si="11"/>
        <v>7019643</v>
      </c>
      <c r="BE40" s="50"/>
      <c r="BF40" s="100">
        <v>299702</v>
      </c>
      <c r="BG40" s="50">
        <v>381644</v>
      </c>
      <c r="BH40" s="50">
        <v>564740</v>
      </c>
      <c r="BI40" s="101">
        <f t="shared" si="12"/>
        <v>1246086</v>
      </c>
      <c r="BJ40" s="50"/>
      <c r="BK40" s="100">
        <v>2062482</v>
      </c>
      <c r="BL40" s="50">
        <v>1858419</v>
      </c>
      <c r="BM40" s="50">
        <v>2772027</v>
      </c>
      <c r="BN40" s="101">
        <f t="shared" si="13"/>
        <v>6692928</v>
      </c>
    </row>
    <row r="41" spans="1:66" ht="13.5">
      <c r="A41" s="268" t="s">
        <v>35</v>
      </c>
      <c r="B41" s="268"/>
      <c r="C41" s="100">
        <f t="shared" si="0"/>
        <v>558576</v>
      </c>
      <c r="D41" s="50">
        <f t="shared" si="0"/>
        <v>543155</v>
      </c>
      <c r="E41" s="50">
        <f t="shared" si="0"/>
        <v>814736</v>
      </c>
      <c r="F41" s="101">
        <f t="shared" si="1"/>
        <v>1916467</v>
      </c>
      <c r="G41" s="50"/>
      <c r="H41" s="100">
        <v>51676</v>
      </c>
      <c r="I41" s="50">
        <v>44632</v>
      </c>
      <c r="J41" s="50">
        <v>66948</v>
      </c>
      <c r="K41" s="101">
        <f t="shared" si="2"/>
        <v>163256</v>
      </c>
      <c r="L41" s="50"/>
      <c r="M41" s="100">
        <v>43736</v>
      </c>
      <c r="N41" s="50">
        <v>38021</v>
      </c>
      <c r="O41" s="50">
        <v>57033</v>
      </c>
      <c r="P41" s="101">
        <f t="shared" si="3"/>
        <v>138790</v>
      </c>
      <c r="Q41" s="50"/>
      <c r="R41" s="100">
        <v>49826</v>
      </c>
      <c r="S41" s="50">
        <v>44337</v>
      </c>
      <c r="T41" s="50">
        <v>66507</v>
      </c>
      <c r="U41" s="101">
        <f t="shared" si="4"/>
        <v>160670</v>
      </c>
      <c r="V41" s="50"/>
      <c r="W41" s="100">
        <v>45657</v>
      </c>
      <c r="X41" s="50">
        <v>49333</v>
      </c>
      <c r="Y41" s="50">
        <v>73999</v>
      </c>
      <c r="Z41" s="101">
        <f t="shared" si="5"/>
        <v>168989</v>
      </c>
      <c r="AA41" s="50"/>
      <c r="AB41" s="100">
        <v>46751</v>
      </c>
      <c r="AC41" s="50">
        <v>44984</v>
      </c>
      <c r="AD41" s="50">
        <v>67476</v>
      </c>
      <c r="AE41" s="101">
        <f t="shared" si="6"/>
        <v>159211</v>
      </c>
      <c r="AF41" s="50"/>
      <c r="AG41" s="100">
        <v>47694</v>
      </c>
      <c r="AH41" s="50">
        <v>46657</v>
      </c>
      <c r="AI41" s="50">
        <v>69987</v>
      </c>
      <c r="AJ41" s="101">
        <f t="shared" si="7"/>
        <v>164338</v>
      </c>
      <c r="AK41" s="50"/>
      <c r="AL41" s="100">
        <v>52561</v>
      </c>
      <c r="AM41" s="50">
        <v>45874</v>
      </c>
      <c r="AN41" s="50">
        <v>68811</v>
      </c>
      <c r="AO41" s="101">
        <f t="shared" si="8"/>
        <v>167246</v>
      </c>
      <c r="AP41" s="50"/>
      <c r="AQ41" s="100">
        <v>45806</v>
      </c>
      <c r="AR41" s="50">
        <v>40599</v>
      </c>
      <c r="AS41" s="50">
        <v>60899</v>
      </c>
      <c r="AT41" s="101">
        <f t="shared" si="9"/>
        <v>147304</v>
      </c>
      <c r="AU41" s="50"/>
      <c r="AV41" s="100">
        <v>49080</v>
      </c>
      <c r="AW41" s="50">
        <v>48730</v>
      </c>
      <c r="AX41" s="50">
        <v>73096</v>
      </c>
      <c r="AY41" s="101">
        <f t="shared" si="10"/>
        <v>170906</v>
      </c>
      <c r="AZ41" s="50"/>
      <c r="BA41" s="100">
        <v>42445</v>
      </c>
      <c r="BB41" s="50">
        <v>45628</v>
      </c>
      <c r="BC41" s="50">
        <v>68442</v>
      </c>
      <c r="BD41" s="101">
        <f t="shared" si="11"/>
        <v>156515</v>
      </c>
      <c r="BE41" s="50"/>
      <c r="BF41" s="100">
        <v>40192</v>
      </c>
      <c r="BG41" s="50">
        <v>46516</v>
      </c>
      <c r="BH41" s="50">
        <v>69773</v>
      </c>
      <c r="BI41" s="101">
        <f t="shared" si="12"/>
        <v>156481</v>
      </c>
      <c r="BJ41" s="50"/>
      <c r="BK41" s="100">
        <v>43152</v>
      </c>
      <c r="BL41" s="50">
        <v>47844</v>
      </c>
      <c r="BM41" s="50">
        <v>71765</v>
      </c>
      <c r="BN41" s="101">
        <f t="shared" si="13"/>
        <v>162761</v>
      </c>
    </row>
    <row r="42" spans="1:66" ht="13.5">
      <c r="A42" s="268" t="s">
        <v>36</v>
      </c>
      <c r="B42" s="268"/>
      <c r="C42" s="100">
        <f t="shared" si="0"/>
        <v>20668857</v>
      </c>
      <c r="D42" s="50">
        <f t="shared" si="0"/>
        <v>22624995</v>
      </c>
      <c r="E42" s="50">
        <f t="shared" si="0"/>
        <v>33632987</v>
      </c>
      <c r="F42" s="101">
        <f t="shared" si="1"/>
        <v>76926839</v>
      </c>
      <c r="G42" s="50"/>
      <c r="H42" s="100">
        <v>1756565</v>
      </c>
      <c r="I42" s="50">
        <v>1672472</v>
      </c>
      <c r="J42" s="50">
        <v>2508708</v>
      </c>
      <c r="K42" s="101">
        <f t="shared" si="2"/>
        <v>5937745</v>
      </c>
      <c r="L42" s="50"/>
      <c r="M42" s="100">
        <v>1828581</v>
      </c>
      <c r="N42" s="50">
        <v>1919875</v>
      </c>
      <c r="O42" s="50">
        <v>2879735</v>
      </c>
      <c r="P42" s="101">
        <f t="shared" si="3"/>
        <v>6628191</v>
      </c>
      <c r="Q42" s="50"/>
      <c r="R42" s="100">
        <v>1926934</v>
      </c>
      <c r="S42" s="50">
        <v>2031193</v>
      </c>
      <c r="T42" s="50">
        <v>2744764</v>
      </c>
      <c r="U42" s="101">
        <f t="shared" si="4"/>
        <v>6702891</v>
      </c>
      <c r="V42" s="50"/>
      <c r="W42" s="100">
        <v>1743206</v>
      </c>
      <c r="X42" s="50">
        <v>1839031</v>
      </c>
      <c r="Y42" s="50">
        <v>2756896</v>
      </c>
      <c r="Z42" s="101">
        <f t="shared" si="5"/>
        <v>6339133</v>
      </c>
      <c r="AA42" s="50"/>
      <c r="AB42" s="100">
        <v>1700899</v>
      </c>
      <c r="AC42" s="50">
        <v>2045076</v>
      </c>
      <c r="AD42" s="50">
        <v>3067239</v>
      </c>
      <c r="AE42" s="101">
        <f t="shared" si="6"/>
        <v>6813214</v>
      </c>
      <c r="AF42" s="50"/>
      <c r="AG42" s="100">
        <v>1695768</v>
      </c>
      <c r="AH42" s="50">
        <v>1899872</v>
      </c>
      <c r="AI42" s="50">
        <v>2849732</v>
      </c>
      <c r="AJ42" s="101">
        <f t="shared" si="7"/>
        <v>6445372</v>
      </c>
      <c r="AK42" s="50"/>
      <c r="AL42" s="100">
        <v>1690478</v>
      </c>
      <c r="AM42" s="50">
        <v>1793616</v>
      </c>
      <c r="AN42" s="50">
        <v>2690501</v>
      </c>
      <c r="AO42" s="101">
        <f t="shared" si="8"/>
        <v>6174595</v>
      </c>
      <c r="AP42" s="50"/>
      <c r="AQ42" s="100">
        <v>1683755</v>
      </c>
      <c r="AR42" s="50">
        <v>1888043</v>
      </c>
      <c r="AS42" s="50">
        <v>2831912</v>
      </c>
      <c r="AT42" s="101">
        <f t="shared" si="9"/>
        <v>6403710</v>
      </c>
      <c r="AU42" s="50"/>
      <c r="AV42" s="100">
        <v>1636694</v>
      </c>
      <c r="AW42" s="50">
        <v>1778643</v>
      </c>
      <c r="AX42" s="50">
        <v>2667741</v>
      </c>
      <c r="AY42" s="101">
        <f t="shared" si="10"/>
        <v>6083078</v>
      </c>
      <c r="AZ42" s="50"/>
      <c r="BA42" s="100">
        <v>1682886</v>
      </c>
      <c r="BB42" s="50">
        <v>1841101</v>
      </c>
      <c r="BC42" s="50">
        <v>2761802</v>
      </c>
      <c r="BD42" s="101">
        <f t="shared" si="11"/>
        <v>6285789</v>
      </c>
      <c r="BE42" s="50"/>
      <c r="BF42" s="100">
        <v>1685288</v>
      </c>
      <c r="BG42" s="50">
        <v>2117660</v>
      </c>
      <c r="BH42" s="50">
        <v>3176340</v>
      </c>
      <c r="BI42" s="101">
        <f t="shared" si="12"/>
        <v>6979288</v>
      </c>
      <c r="BJ42" s="50"/>
      <c r="BK42" s="100">
        <v>1637803</v>
      </c>
      <c r="BL42" s="50">
        <v>1798413</v>
      </c>
      <c r="BM42" s="50">
        <v>2697617</v>
      </c>
      <c r="BN42" s="101">
        <f t="shared" si="13"/>
        <v>6133833</v>
      </c>
    </row>
    <row r="43" spans="1:66" ht="13.5">
      <c r="A43" s="268" t="s">
        <v>37</v>
      </c>
      <c r="B43" s="268"/>
      <c r="C43" s="100">
        <f t="shared" si="0"/>
        <v>21013394</v>
      </c>
      <c r="D43" s="50">
        <f t="shared" si="0"/>
        <v>21230089</v>
      </c>
      <c r="E43" s="50">
        <f t="shared" si="0"/>
        <v>31394752</v>
      </c>
      <c r="F43" s="101">
        <f t="shared" si="1"/>
        <v>73638235</v>
      </c>
      <c r="G43" s="50"/>
      <c r="H43" s="100">
        <v>1801445</v>
      </c>
      <c r="I43" s="50">
        <v>1736330</v>
      </c>
      <c r="J43" s="50">
        <v>2588147</v>
      </c>
      <c r="K43" s="101">
        <f t="shared" si="2"/>
        <v>6125922</v>
      </c>
      <c r="L43" s="50"/>
      <c r="M43" s="100">
        <v>1743642</v>
      </c>
      <c r="N43" s="50">
        <v>1691888</v>
      </c>
      <c r="O43" s="50">
        <v>2529056</v>
      </c>
      <c r="P43" s="101">
        <f t="shared" si="3"/>
        <v>5964586</v>
      </c>
      <c r="Q43" s="50"/>
      <c r="R43" s="100">
        <v>1813614</v>
      </c>
      <c r="S43" s="50">
        <v>1753303</v>
      </c>
      <c r="T43" s="50">
        <v>2620878</v>
      </c>
      <c r="U43" s="101">
        <f t="shared" si="4"/>
        <v>6187795</v>
      </c>
      <c r="V43" s="50"/>
      <c r="W43" s="100">
        <v>1876761</v>
      </c>
      <c r="X43" s="50">
        <v>1869038</v>
      </c>
      <c r="Y43" s="50">
        <v>2599631</v>
      </c>
      <c r="Z43" s="101">
        <f t="shared" si="5"/>
        <v>6345430</v>
      </c>
      <c r="AA43" s="50"/>
      <c r="AB43" s="100">
        <v>1819979</v>
      </c>
      <c r="AC43" s="50">
        <v>1750799</v>
      </c>
      <c r="AD43" s="50">
        <v>2546846</v>
      </c>
      <c r="AE43" s="101">
        <f t="shared" si="6"/>
        <v>6117624</v>
      </c>
      <c r="AF43" s="50"/>
      <c r="AG43" s="100">
        <v>1877608</v>
      </c>
      <c r="AH43" s="50">
        <v>1789087</v>
      </c>
      <c r="AI43" s="50">
        <v>2664506</v>
      </c>
      <c r="AJ43" s="101">
        <f t="shared" si="7"/>
        <v>6331201</v>
      </c>
      <c r="AK43" s="50"/>
      <c r="AL43" s="100">
        <v>1746791</v>
      </c>
      <c r="AM43" s="50">
        <v>1752322</v>
      </c>
      <c r="AN43" s="50">
        <v>2612507</v>
      </c>
      <c r="AO43" s="101">
        <f t="shared" si="8"/>
        <v>6111620</v>
      </c>
      <c r="AP43" s="50"/>
      <c r="AQ43" s="100">
        <v>1752450</v>
      </c>
      <c r="AR43" s="50">
        <v>1843643</v>
      </c>
      <c r="AS43" s="50">
        <v>2749564</v>
      </c>
      <c r="AT43" s="101">
        <f t="shared" si="9"/>
        <v>6345657</v>
      </c>
      <c r="AU43" s="50"/>
      <c r="AV43" s="100">
        <v>1754975</v>
      </c>
      <c r="AW43" s="50">
        <v>1883743</v>
      </c>
      <c r="AX43" s="50">
        <v>2802439</v>
      </c>
      <c r="AY43" s="101">
        <f t="shared" si="10"/>
        <v>6441157</v>
      </c>
      <c r="AZ43" s="50"/>
      <c r="BA43" s="100">
        <v>1765630</v>
      </c>
      <c r="BB43" s="50">
        <v>1800448</v>
      </c>
      <c r="BC43" s="50">
        <v>2679148</v>
      </c>
      <c r="BD43" s="101">
        <f t="shared" si="11"/>
        <v>6245226</v>
      </c>
      <c r="BE43" s="50"/>
      <c r="BF43" s="100">
        <v>1688502</v>
      </c>
      <c r="BG43" s="50">
        <v>1807969</v>
      </c>
      <c r="BH43" s="50">
        <v>2694028</v>
      </c>
      <c r="BI43" s="101">
        <f t="shared" si="12"/>
        <v>6190499</v>
      </c>
      <c r="BJ43" s="50"/>
      <c r="BK43" s="100">
        <v>1371997</v>
      </c>
      <c r="BL43" s="50">
        <v>1551519</v>
      </c>
      <c r="BM43" s="50">
        <v>2308002</v>
      </c>
      <c r="BN43" s="101">
        <f t="shared" si="13"/>
        <v>5231518</v>
      </c>
    </row>
    <row r="44" spans="1:66" ht="13.5">
      <c r="A44" s="268" t="s">
        <v>38</v>
      </c>
      <c r="B44" s="268"/>
      <c r="C44" s="100">
        <f t="shared" si="0"/>
        <v>10125902</v>
      </c>
      <c r="D44" s="50">
        <f t="shared" si="0"/>
        <v>8558407</v>
      </c>
      <c r="E44" s="50">
        <f t="shared" si="0"/>
        <v>12751954</v>
      </c>
      <c r="F44" s="101">
        <f t="shared" si="1"/>
        <v>31436263</v>
      </c>
      <c r="G44" s="50"/>
      <c r="H44" s="100">
        <v>875924</v>
      </c>
      <c r="I44" s="50">
        <v>739245</v>
      </c>
      <c r="J44" s="50">
        <v>1108867</v>
      </c>
      <c r="K44" s="101">
        <f t="shared" si="2"/>
        <v>2724036</v>
      </c>
      <c r="L44" s="50"/>
      <c r="M44" s="100">
        <v>420466</v>
      </c>
      <c r="N44" s="50">
        <v>717606</v>
      </c>
      <c r="O44" s="50">
        <v>1076331</v>
      </c>
      <c r="P44" s="101">
        <f t="shared" si="3"/>
        <v>2214403</v>
      </c>
      <c r="Q44" s="50"/>
      <c r="R44" s="100">
        <v>854422</v>
      </c>
      <c r="S44" s="50">
        <v>642299</v>
      </c>
      <c r="T44" s="50">
        <v>963447</v>
      </c>
      <c r="U44" s="101">
        <f t="shared" si="4"/>
        <v>2460168</v>
      </c>
      <c r="V44" s="50"/>
      <c r="W44" s="100">
        <v>979911</v>
      </c>
      <c r="X44" s="50">
        <v>699429</v>
      </c>
      <c r="Y44" s="50">
        <v>963795</v>
      </c>
      <c r="Z44" s="101">
        <f t="shared" si="5"/>
        <v>2643135</v>
      </c>
      <c r="AA44" s="50"/>
      <c r="AB44" s="100">
        <v>847842</v>
      </c>
      <c r="AC44" s="50">
        <v>638408</v>
      </c>
      <c r="AD44" s="50">
        <v>957309</v>
      </c>
      <c r="AE44" s="101">
        <f t="shared" si="6"/>
        <v>2443559</v>
      </c>
      <c r="AF44" s="50"/>
      <c r="AG44" s="100">
        <v>817386</v>
      </c>
      <c r="AH44" s="50">
        <v>771407</v>
      </c>
      <c r="AI44" s="50">
        <v>1157110</v>
      </c>
      <c r="AJ44" s="101">
        <f t="shared" si="7"/>
        <v>2745903</v>
      </c>
      <c r="AK44" s="50"/>
      <c r="AL44" s="100">
        <v>950035</v>
      </c>
      <c r="AM44" s="50">
        <v>648985</v>
      </c>
      <c r="AN44" s="50">
        <v>973477</v>
      </c>
      <c r="AO44" s="101">
        <f t="shared" si="8"/>
        <v>2572497</v>
      </c>
      <c r="AP44" s="50"/>
      <c r="AQ44" s="100">
        <v>874787</v>
      </c>
      <c r="AR44" s="50">
        <v>824257</v>
      </c>
      <c r="AS44" s="50">
        <v>1236385</v>
      </c>
      <c r="AT44" s="101">
        <f t="shared" si="9"/>
        <v>2935429</v>
      </c>
      <c r="AU44" s="50"/>
      <c r="AV44" s="100">
        <v>856497</v>
      </c>
      <c r="AW44" s="50">
        <v>652274</v>
      </c>
      <c r="AX44" s="50">
        <v>978411</v>
      </c>
      <c r="AY44" s="101">
        <f t="shared" si="10"/>
        <v>2487182</v>
      </c>
      <c r="AZ44" s="50"/>
      <c r="BA44" s="100">
        <v>847312</v>
      </c>
      <c r="BB44" s="50">
        <v>828143</v>
      </c>
      <c r="BC44" s="50">
        <v>1242215</v>
      </c>
      <c r="BD44" s="101">
        <f t="shared" si="11"/>
        <v>2917670</v>
      </c>
      <c r="BE44" s="50"/>
      <c r="BF44" s="100">
        <v>873802</v>
      </c>
      <c r="BG44" s="50">
        <v>615343</v>
      </c>
      <c r="BH44" s="50">
        <v>923014</v>
      </c>
      <c r="BI44" s="101">
        <f t="shared" si="12"/>
        <v>2412159</v>
      </c>
      <c r="BJ44" s="50"/>
      <c r="BK44" s="100">
        <v>927518</v>
      </c>
      <c r="BL44" s="50">
        <v>781011</v>
      </c>
      <c r="BM44" s="50">
        <v>1171593</v>
      </c>
      <c r="BN44" s="101">
        <f t="shared" si="13"/>
        <v>2880122</v>
      </c>
    </row>
    <row r="45" spans="1:66" ht="13.5">
      <c r="A45" s="268" t="s">
        <v>39</v>
      </c>
      <c r="B45" s="268"/>
      <c r="C45" s="100">
        <f t="shared" si="0"/>
        <v>8130562</v>
      </c>
      <c r="D45" s="50">
        <f t="shared" si="0"/>
        <v>8902287</v>
      </c>
      <c r="E45" s="50">
        <f t="shared" si="0"/>
        <v>13252330</v>
      </c>
      <c r="F45" s="101">
        <f>SUM(C45:E45)</f>
        <v>30285179</v>
      </c>
      <c r="G45" s="50"/>
      <c r="H45" s="100">
        <v>691296</v>
      </c>
      <c r="I45" s="50">
        <v>690728</v>
      </c>
      <c r="J45" s="50">
        <v>1036241</v>
      </c>
      <c r="K45" s="101">
        <f t="shared" si="2"/>
        <v>2418265</v>
      </c>
      <c r="L45" s="50"/>
      <c r="M45" s="100">
        <v>687542</v>
      </c>
      <c r="N45" s="50">
        <v>698639</v>
      </c>
      <c r="O45" s="50">
        <v>1047884</v>
      </c>
      <c r="P45" s="101">
        <f t="shared" si="3"/>
        <v>2434065</v>
      </c>
      <c r="Q45" s="50"/>
      <c r="R45" s="100">
        <v>668953</v>
      </c>
      <c r="S45" s="50">
        <v>734509</v>
      </c>
      <c r="T45" s="50">
        <v>1101764</v>
      </c>
      <c r="U45" s="101">
        <f t="shared" si="4"/>
        <v>2505226</v>
      </c>
      <c r="V45" s="50"/>
      <c r="W45" s="100">
        <v>686397</v>
      </c>
      <c r="X45" s="50">
        <v>693726</v>
      </c>
      <c r="Y45" s="50">
        <v>1040588</v>
      </c>
      <c r="Z45" s="101">
        <f t="shared" si="5"/>
        <v>2420711</v>
      </c>
      <c r="AA45" s="50"/>
      <c r="AB45" s="100">
        <v>664912</v>
      </c>
      <c r="AC45" s="50">
        <v>760761</v>
      </c>
      <c r="AD45" s="50">
        <v>1053765</v>
      </c>
      <c r="AE45" s="101">
        <f t="shared" si="6"/>
        <v>2479438</v>
      </c>
      <c r="AF45" s="50"/>
      <c r="AG45" s="100">
        <v>657877</v>
      </c>
      <c r="AH45" s="50">
        <v>722913</v>
      </c>
      <c r="AI45" s="50">
        <v>1082645</v>
      </c>
      <c r="AJ45" s="101">
        <f t="shared" si="7"/>
        <v>2463435</v>
      </c>
      <c r="AK45" s="50"/>
      <c r="AL45" s="100">
        <v>667296</v>
      </c>
      <c r="AM45" s="50">
        <v>775100</v>
      </c>
      <c r="AN45" s="50">
        <v>1159201</v>
      </c>
      <c r="AO45" s="101">
        <f t="shared" si="8"/>
        <v>2601597</v>
      </c>
      <c r="AP45" s="50"/>
      <c r="AQ45" s="100">
        <v>694515</v>
      </c>
      <c r="AR45" s="50">
        <v>712743</v>
      </c>
      <c r="AS45" s="50">
        <v>1067390</v>
      </c>
      <c r="AT45" s="101">
        <f t="shared" si="9"/>
        <v>2474648</v>
      </c>
      <c r="AU45" s="50"/>
      <c r="AV45" s="100">
        <v>681245</v>
      </c>
      <c r="AW45" s="50">
        <v>770355</v>
      </c>
      <c r="AX45" s="50">
        <v>1153130</v>
      </c>
      <c r="AY45" s="101">
        <f t="shared" si="10"/>
        <v>2604730</v>
      </c>
      <c r="AZ45" s="50"/>
      <c r="BA45" s="100">
        <v>700763</v>
      </c>
      <c r="BB45" s="50">
        <v>738285</v>
      </c>
      <c r="BC45" s="50">
        <v>1104653</v>
      </c>
      <c r="BD45" s="101">
        <f t="shared" si="11"/>
        <v>2543701</v>
      </c>
      <c r="BE45" s="50"/>
      <c r="BF45" s="100">
        <v>686195</v>
      </c>
      <c r="BG45" s="50">
        <v>817518</v>
      </c>
      <c r="BH45" s="50">
        <v>1224779</v>
      </c>
      <c r="BI45" s="101">
        <f t="shared" si="12"/>
        <v>2728492</v>
      </c>
      <c r="BJ45" s="50"/>
      <c r="BK45" s="100">
        <v>643571</v>
      </c>
      <c r="BL45" s="50">
        <v>787010</v>
      </c>
      <c r="BM45" s="50">
        <v>1180290</v>
      </c>
      <c r="BN45" s="101">
        <f t="shared" si="13"/>
        <v>2610871</v>
      </c>
    </row>
    <row r="46" spans="1:66" ht="13.5">
      <c r="A46" s="268" t="s">
        <v>40</v>
      </c>
      <c r="B46" s="268"/>
      <c r="C46" s="100">
        <f t="shared" si="0"/>
        <v>2237967</v>
      </c>
      <c r="D46" s="50">
        <f t="shared" si="0"/>
        <v>2914822</v>
      </c>
      <c r="E46" s="50">
        <f t="shared" si="0"/>
        <v>4355589</v>
      </c>
      <c r="F46" s="101">
        <f t="shared" si="1"/>
        <v>9508378</v>
      </c>
      <c r="G46" s="50"/>
      <c r="H46" s="100">
        <v>194934</v>
      </c>
      <c r="I46" s="50">
        <v>238071</v>
      </c>
      <c r="J46" s="50">
        <v>357108</v>
      </c>
      <c r="K46" s="101">
        <f t="shared" si="2"/>
        <v>790113</v>
      </c>
      <c r="L46" s="50"/>
      <c r="M46" s="100">
        <v>216880</v>
      </c>
      <c r="N46" s="50">
        <v>252933</v>
      </c>
      <c r="O46" s="50">
        <v>379399</v>
      </c>
      <c r="P46" s="101">
        <f t="shared" si="3"/>
        <v>849212</v>
      </c>
      <c r="Q46" s="50"/>
      <c r="R46" s="100">
        <v>193348</v>
      </c>
      <c r="S46" s="50">
        <v>251231</v>
      </c>
      <c r="T46" s="50">
        <v>376847</v>
      </c>
      <c r="U46" s="101">
        <f t="shared" si="4"/>
        <v>821426</v>
      </c>
      <c r="V46" s="50"/>
      <c r="W46" s="100">
        <v>210971</v>
      </c>
      <c r="X46" s="50">
        <v>255506</v>
      </c>
      <c r="Y46" s="50">
        <v>371410</v>
      </c>
      <c r="Z46" s="101">
        <f t="shared" si="5"/>
        <v>837887</v>
      </c>
      <c r="AA46" s="50"/>
      <c r="AB46" s="100">
        <v>185969</v>
      </c>
      <c r="AC46" s="50">
        <v>259808</v>
      </c>
      <c r="AD46" s="50">
        <v>387464</v>
      </c>
      <c r="AE46" s="101">
        <f t="shared" si="6"/>
        <v>833241</v>
      </c>
      <c r="AF46" s="50"/>
      <c r="AG46" s="100">
        <v>174885</v>
      </c>
      <c r="AH46" s="50">
        <v>249955</v>
      </c>
      <c r="AI46" s="50">
        <v>374558</v>
      </c>
      <c r="AJ46" s="101">
        <f t="shared" si="7"/>
        <v>799398</v>
      </c>
      <c r="AK46" s="50"/>
      <c r="AL46" s="100">
        <v>180070</v>
      </c>
      <c r="AM46" s="50">
        <v>248824</v>
      </c>
      <c r="AN46" s="50">
        <v>371210</v>
      </c>
      <c r="AO46" s="101">
        <f t="shared" si="8"/>
        <v>800104</v>
      </c>
      <c r="AP46" s="50"/>
      <c r="AQ46" s="100">
        <v>183548</v>
      </c>
      <c r="AR46" s="50">
        <v>244419</v>
      </c>
      <c r="AS46" s="50">
        <v>366553</v>
      </c>
      <c r="AT46" s="101">
        <f t="shared" si="9"/>
        <v>794520</v>
      </c>
      <c r="AU46" s="50"/>
      <c r="AV46" s="100">
        <v>184481</v>
      </c>
      <c r="AW46" s="50">
        <v>255424</v>
      </c>
      <c r="AX46" s="50">
        <v>383137</v>
      </c>
      <c r="AY46" s="101">
        <f t="shared" si="10"/>
        <v>823042</v>
      </c>
      <c r="AZ46" s="50"/>
      <c r="BA46" s="100">
        <v>169009</v>
      </c>
      <c r="BB46" s="50">
        <v>267580</v>
      </c>
      <c r="BC46" s="50">
        <v>401371</v>
      </c>
      <c r="BD46" s="101">
        <f t="shared" si="11"/>
        <v>837960</v>
      </c>
      <c r="BE46" s="50"/>
      <c r="BF46" s="100">
        <v>176022</v>
      </c>
      <c r="BG46" s="50">
        <v>246231</v>
      </c>
      <c r="BH46" s="50">
        <v>369272</v>
      </c>
      <c r="BI46" s="101">
        <f t="shared" si="12"/>
        <v>791525</v>
      </c>
      <c r="BJ46" s="50"/>
      <c r="BK46" s="100">
        <v>167850</v>
      </c>
      <c r="BL46" s="50">
        <v>144840</v>
      </c>
      <c r="BM46" s="50">
        <v>217260</v>
      </c>
      <c r="BN46" s="101">
        <f t="shared" si="13"/>
        <v>529950</v>
      </c>
    </row>
    <row r="47" spans="1:66" ht="13.5">
      <c r="A47" s="268" t="s">
        <v>41</v>
      </c>
      <c r="B47" s="268"/>
      <c r="C47" s="100">
        <f t="shared" si="0"/>
        <v>1529500</v>
      </c>
      <c r="D47" s="50">
        <f t="shared" si="0"/>
        <v>2699682</v>
      </c>
      <c r="E47" s="50">
        <f t="shared" si="0"/>
        <v>4027766</v>
      </c>
      <c r="F47" s="101">
        <f t="shared" si="1"/>
        <v>8256948</v>
      </c>
      <c r="G47" s="50"/>
      <c r="H47" s="100">
        <v>141901</v>
      </c>
      <c r="I47" s="50">
        <v>259974</v>
      </c>
      <c r="J47" s="50">
        <v>389962</v>
      </c>
      <c r="K47" s="101">
        <f t="shared" si="2"/>
        <v>791837</v>
      </c>
      <c r="L47" s="50"/>
      <c r="M47" s="100">
        <v>142678</v>
      </c>
      <c r="N47" s="50">
        <v>221925</v>
      </c>
      <c r="O47" s="50">
        <v>332886</v>
      </c>
      <c r="P47" s="101">
        <f t="shared" si="3"/>
        <v>697489</v>
      </c>
      <c r="Q47" s="50"/>
      <c r="R47" s="100">
        <v>130197</v>
      </c>
      <c r="S47" s="50">
        <v>260203</v>
      </c>
      <c r="T47" s="50">
        <v>390302</v>
      </c>
      <c r="U47" s="101">
        <f t="shared" si="4"/>
        <v>780702</v>
      </c>
      <c r="V47" s="50"/>
      <c r="W47" s="100">
        <v>144798</v>
      </c>
      <c r="X47" s="50">
        <v>259592</v>
      </c>
      <c r="Y47" s="50">
        <v>386389</v>
      </c>
      <c r="Z47" s="101">
        <f t="shared" si="5"/>
        <v>790779</v>
      </c>
      <c r="AA47" s="50"/>
      <c r="AB47" s="100">
        <v>124835</v>
      </c>
      <c r="AC47" s="50">
        <v>237209</v>
      </c>
      <c r="AD47" s="50">
        <v>345761</v>
      </c>
      <c r="AE47" s="101">
        <f t="shared" si="6"/>
        <v>707805</v>
      </c>
      <c r="AF47" s="50"/>
      <c r="AG47" s="100">
        <v>147487</v>
      </c>
      <c r="AH47" s="50">
        <v>232099</v>
      </c>
      <c r="AI47" s="50">
        <v>340350</v>
      </c>
      <c r="AJ47" s="101">
        <f t="shared" si="7"/>
        <v>719936</v>
      </c>
      <c r="AK47" s="50"/>
      <c r="AL47" s="100">
        <v>129916</v>
      </c>
      <c r="AM47" s="50">
        <v>224480</v>
      </c>
      <c r="AN47" s="50">
        <v>336419</v>
      </c>
      <c r="AO47" s="101">
        <f t="shared" si="8"/>
        <v>690815</v>
      </c>
      <c r="AP47" s="50"/>
      <c r="AQ47" s="100">
        <v>129269</v>
      </c>
      <c r="AR47" s="50">
        <v>185691</v>
      </c>
      <c r="AS47" s="50">
        <v>278161</v>
      </c>
      <c r="AT47" s="101">
        <f t="shared" si="9"/>
        <v>593121</v>
      </c>
      <c r="AU47" s="50"/>
      <c r="AV47" s="100">
        <v>130924</v>
      </c>
      <c r="AW47" s="50">
        <v>203772</v>
      </c>
      <c r="AX47" s="50">
        <v>305656</v>
      </c>
      <c r="AY47" s="101">
        <f t="shared" si="10"/>
        <v>640352</v>
      </c>
      <c r="AZ47" s="50"/>
      <c r="BA47" s="100">
        <v>121882</v>
      </c>
      <c r="BB47" s="50">
        <v>221391</v>
      </c>
      <c r="BC47" s="50">
        <v>331861</v>
      </c>
      <c r="BD47" s="101">
        <f t="shared" si="11"/>
        <v>675134</v>
      </c>
      <c r="BE47" s="50"/>
      <c r="BF47" s="100">
        <v>86878</v>
      </c>
      <c r="BG47" s="50">
        <v>199933</v>
      </c>
      <c r="BH47" s="50">
        <v>299901</v>
      </c>
      <c r="BI47" s="101">
        <f t="shared" si="12"/>
        <v>586712</v>
      </c>
      <c r="BJ47" s="50"/>
      <c r="BK47" s="100">
        <v>98735</v>
      </c>
      <c r="BL47" s="50">
        <v>193413</v>
      </c>
      <c r="BM47" s="50">
        <v>290118</v>
      </c>
      <c r="BN47" s="101">
        <f t="shared" si="13"/>
        <v>582266</v>
      </c>
    </row>
    <row r="48" spans="1:66" ht="13.5">
      <c r="A48" s="268" t="s">
        <v>42</v>
      </c>
      <c r="B48" s="268"/>
      <c r="C48" s="100">
        <f t="shared" si="0"/>
        <v>2974607</v>
      </c>
      <c r="D48" s="50">
        <f t="shared" si="0"/>
        <v>3390916</v>
      </c>
      <c r="E48" s="50">
        <f t="shared" si="0"/>
        <v>5055466</v>
      </c>
      <c r="F48" s="101">
        <f t="shared" si="1"/>
        <v>11420989</v>
      </c>
      <c r="G48" s="50"/>
      <c r="H48" s="100">
        <v>261078</v>
      </c>
      <c r="I48" s="50">
        <v>261879</v>
      </c>
      <c r="J48" s="50">
        <v>392742</v>
      </c>
      <c r="K48" s="101">
        <f t="shared" si="2"/>
        <v>915699</v>
      </c>
      <c r="L48" s="50"/>
      <c r="M48" s="100">
        <v>263165</v>
      </c>
      <c r="N48" s="50">
        <v>263012</v>
      </c>
      <c r="O48" s="50">
        <v>394518</v>
      </c>
      <c r="P48" s="101">
        <f t="shared" si="3"/>
        <v>920695</v>
      </c>
      <c r="Q48" s="50"/>
      <c r="R48" s="100">
        <v>257406</v>
      </c>
      <c r="S48" s="50">
        <v>278005</v>
      </c>
      <c r="T48" s="50">
        <v>417006</v>
      </c>
      <c r="U48" s="101">
        <f t="shared" si="4"/>
        <v>952417</v>
      </c>
      <c r="V48" s="50"/>
      <c r="W48" s="100">
        <v>257907</v>
      </c>
      <c r="X48" s="50">
        <v>286258</v>
      </c>
      <c r="Y48" s="50">
        <v>429386</v>
      </c>
      <c r="Z48" s="101">
        <f t="shared" si="5"/>
        <v>973551</v>
      </c>
      <c r="AA48" s="50"/>
      <c r="AB48" s="100">
        <v>246015</v>
      </c>
      <c r="AC48" s="50">
        <v>283007</v>
      </c>
      <c r="AD48" s="50">
        <v>424513</v>
      </c>
      <c r="AE48" s="101">
        <f t="shared" si="6"/>
        <v>953535</v>
      </c>
      <c r="AF48" s="50"/>
      <c r="AG48" s="100">
        <v>231567</v>
      </c>
      <c r="AH48" s="50">
        <v>281080</v>
      </c>
      <c r="AI48" s="50">
        <v>421620</v>
      </c>
      <c r="AJ48" s="101">
        <f t="shared" si="7"/>
        <v>934267</v>
      </c>
      <c r="AK48" s="50"/>
      <c r="AL48" s="100">
        <v>245270</v>
      </c>
      <c r="AM48" s="50">
        <v>276761</v>
      </c>
      <c r="AN48" s="50">
        <v>410642</v>
      </c>
      <c r="AO48" s="101">
        <f t="shared" si="8"/>
        <v>932673</v>
      </c>
      <c r="AP48" s="50"/>
      <c r="AQ48" s="100">
        <v>279181</v>
      </c>
      <c r="AR48" s="50">
        <v>301882</v>
      </c>
      <c r="AS48" s="50">
        <v>429646</v>
      </c>
      <c r="AT48" s="101">
        <f t="shared" si="9"/>
        <v>1010709</v>
      </c>
      <c r="AU48" s="50"/>
      <c r="AV48" s="100">
        <v>234783</v>
      </c>
      <c r="AW48" s="50">
        <v>278979</v>
      </c>
      <c r="AX48" s="50">
        <v>416218</v>
      </c>
      <c r="AY48" s="101">
        <f t="shared" si="10"/>
        <v>929980</v>
      </c>
      <c r="AZ48" s="50"/>
      <c r="BA48" s="100">
        <v>230587</v>
      </c>
      <c r="BB48" s="50">
        <v>292124</v>
      </c>
      <c r="BC48" s="50">
        <v>437510</v>
      </c>
      <c r="BD48" s="101">
        <f t="shared" si="11"/>
        <v>960221</v>
      </c>
      <c r="BE48" s="50"/>
      <c r="BF48" s="100">
        <v>231935</v>
      </c>
      <c r="BG48" s="50">
        <v>286262</v>
      </c>
      <c r="BH48" s="50">
        <v>429166</v>
      </c>
      <c r="BI48" s="101">
        <f t="shared" si="12"/>
        <v>947363</v>
      </c>
      <c r="BJ48" s="50"/>
      <c r="BK48" s="100">
        <v>235713</v>
      </c>
      <c r="BL48" s="50">
        <v>301667</v>
      </c>
      <c r="BM48" s="50">
        <v>452499</v>
      </c>
      <c r="BN48" s="101">
        <f t="shared" si="13"/>
        <v>989879</v>
      </c>
    </row>
    <row r="49" spans="1:66" ht="13.5">
      <c r="A49" s="268" t="s">
        <v>43</v>
      </c>
      <c r="B49" s="268"/>
      <c r="C49" s="100">
        <f t="shared" si="0"/>
        <v>9675130</v>
      </c>
      <c r="D49" s="50">
        <f t="shared" si="0"/>
        <v>12826047</v>
      </c>
      <c r="E49" s="50">
        <f t="shared" si="0"/>
        <v>19160382</v>
      </c>
      <c r="F49" s="101">
        <f t="shared" si="1"/>
        <v>41661559</v>
      </c>
      <c r="G49" s="50"/>
      <c r="H49" s="100">
        <v>829300</v>
      </c>
      <c r="I49" s="50">
        <v>1118814</v>
      </c>
      <c r="J49" s="50">
        <v>1678219</v>
      </c>
      <c r="K49" s="101">
        <f t="shared" si="2"/>
        <v>3626333</v>
      </c>
      <c r="L49" s="50"/>
      <c r="M49" s="100">
        <v>826711</v>
      </c>
      <c r="N49" s="50">
        <v>1103840</v>
      </c>
      <c r="O49" s="50">
        <v>1655460</v>
      </c>
      <c r="P49" s="101">
        <f t="shared" si="3"/>
        <v>3586011</v>
      </c>
      <c r="Q49" s="50"/>
      <c r="R49" s="100">
        <v>837590</v>
      </c>
      <c r="S49" s="50">
        <v>1085205</v>
      </c>
      <c r="T49" s="50">
        <v>1627806</v>
      </c>
      <c r="U49" s="101">
        <f t="shared" si="4"/>
        <v>3550601</v>
      </c>
      <c r="V49" s="50"/>
      <c r="W49" s="100">
        <v>840492</v>
      </c>
      <c r="X49" s="50">
        <v>1073111</v>
      </c>
      <c r="Y49" s="50">
        <v>1572842</v>
      </c>
      <c r="Z49" s="101">
        <f t="shared" si="5"/>
        <v>3486445</v>
      </c>
      <c r="AA49" s="50"/>
      <c r="AB49" s="100">
        <v>762230</v>
      </c>
      <c r="AC49" s="50">
        <v>993354</v>
      </c>
      <c r="AD49" s="50">
        <v>1476379</v>
      </c>
      <c r="AE49" s="101">
        <f t="shared" si="6"/>
        <v>3231963</v>
      </c>
      <c r="AF49" s="50"/>
      <c r="AG49" s="100">
        <v>784296</v>
      </c>
      <c r="AH49" s="50">
        <v>1057757</v>
      </c>
      <c r="AI49" s="50">
        <v>1572308</v>
      </c>
      <c r="AJ49" s="101">
        <f t="shared" si="7"/>
        <v>3414361</v>
      </c>
      <c r="AK49" s="50"/>
      <c r="AL49" s="100">
        <v>755213</v>
      </c>
      <c r="AM49" s="50">
        <v>1071142</v>
      </c>
      <c r="AN49" s="50">
        <v>1602811</v>
      </c>
      <c r="AO49" s="101">
        <f t="shared" si="8"/>
        <v>3429166</v>
      </c>
      <c r="AP49" s="50"/>
      <c r="AQ49" s="100">
        <v>762052</v>
      </c>
      <c r="AR49" s="50">
        <v>1001612</v>
      </c>
      <c r="AS49" s="50">
        <v>1500091</v>
      </c>
      <c r="AT49" s="101">
        <f t="shared" si="9"/>
        <v>3263755</v>
      </c>
      <c r="AU49" s="50"/>
      <c r="AV49" s="100">
        <v>785809</v>
      </c>
      <c r="AW49" s="50">
        <v>1031619</v>
      </c>
      <c r="AX49" s="50">
        <v>1544650</v>
      </c>
      <c r="AY49" s="101">
        <f t="shared" si="10"/>
        <v>3362078</v>
      </c>
      <c r="AZ49" s="50"/>
      <c r="BA49" s="100">
        <v>781280</v>
      </c>
      <c r="BB49" s="50">
        <v>1060606</v>
      </c>
      <c r="BC49" s="50">
        <v>1589260</v>
      </c>
      <c r="BD49" s="101">
        <f t="shared" si="11"/>
        <v>3431146</v>
      </c>
      <c r="BE49" s="50"/>
      <c r="BF49" s="100">
        <v>794198</v>
      </c>
      <c r="BG49" s="50">
        <v>1115356</v>
      </c>
      <c r="BH49" s="50">
        <v>1671460</v>
      </c>
      <c r="BI49" s="101">
        <f t="shared" si="12"/>
        <v>3581014</v>
      </c>
      <c r="BJ49" s="50"/>
      <c r="BK49" s="100">
        <v>915959</v>
      </c>
      <c r="BL49" s="50">
        <v>1113631</v>
      </c>
      <c r="BM49" s="50">
        <v>1669096</v>
      </c>
      <c r="BN49" s="101">
        <f t="shared" si="13"/>
        <v>3698686</v>
      </c>
    </row>
    <row r="50" spans="1:66" ht="13.5">
      <c r="A50" s="268" t="s">
        <v>44</v>
      </c>
      <c r="B50" s="268"/>
      <c r="C50" s="100">
        <f t="shared" si="0"/>
        <v>1320387</v>
      </c>
      <c r="D50" s="50">
        <f t="shared" si="0"/>
        <v>1477286</v>
      </c>
      <c r="E50" s="50">
        <f t="shared" si="0"/>
        <v>2215841</v>
      </c>
      <c r="F50" s="101">
        <f t="shared" si="1"/>
        <v>5013514</v>
      </c>
      <c r="G50" s="50"/>
      <c r="H50" s="100">
        <v>95563</v>
      </c>
      <c r="I50" s="50">
        <v>111160</v>
      </c>
      <c r="J50" s="50">
        <v>166666</v>
      </c>
      <c r="K50" s="101">
        <f t="shared" si="2"/>
        <v>373389</v>
      </c>
      <c r="L50" s="50"/>
      <c r="M50" s="100">
        <v>74630</v>
      </c>
      <c r="N50" s="50">
        <v>128674</v>
      </c>
      <c r="O50" s="50">
        <v>193013</v>
      </c>
      <c r="P50" s="101">
        <f t="shared" si="3"/>
        <v>396317</v>
      </c>
      <c r="Q50" s="50"/>
      <c r="R50" s="100">
        <v>94748</v>
      </c>
      <c r="S50" s="50">
        <v>106729</v>
      </c>
      <c r="T50" s="50">
        <v>160091</v>
      </c>
      <c r="U50" s="101">
        <f t="shared" si="4"/>
        <v>361568</v>
      </c>
      <c r="V50" s="50"/>
      <c r="W50" s="100">
        <v>131653</v>
      </c>
      <c r="X50" s="50">
        <v>97786</v>
      </c>
      <c r="Y50" s="50">
        <v>146679</v>
      </c>
      <c r="Z50" s="101">
        <f t="shared" si="5"/>
        <v>376118</v>
      </c>
      <c r="AA50" s="50"/>
      <c r="AB50" s="100">
        <v>115524</v>
      </c>
      <c r="AC50" s="50">
        <v>118725</v>
      </c>
      <c r="AD50" s="50">
        <v>178089</v>
      </c>
      <c r="AE50" s="101">
        <f t="shared" si="6"/>
        <v>412338</v>
      </c>
      <c r="AF50" s="50"/>
      <c r="AG50" s="100">
        <v>114155</v>
      </c>
      <c r="AH50" s="50">
        <v>138188</v>
      </c>
      <c r="AI50" s="50">
        <v>207280</v>
      </c>
      <c r="AJ50" s="101">
        <f t="shared" si="7"/>
        <v>459623</v>
      </c>
      <c r="AK50" s="50"/>
      <c r="AL50" s="100">
        <v>111640</v>
      </c>
      <c r="AM50" s="50">
        <v>100000</v>
      </c>
      <c r="AN50" s="50">
        <v>149998</v>
      </c>
      <c r="AO50" s="101">
        <f t="shared" si="8"/>
        <v>361638</v>
      </c>
      <c r="AP50" s="50"/>
      <c r="AQ50" s="100">
        <v>109543</v>
      </c>
      <c r="AR50" s="50">
        <v>106411</v>
      </c>
      <c r="AS50" s="50">
        <v>159614</v>
      </c>
      <c r="AT50" s="101">
        <f t="shared" si="9"/>
        <v>375568</v>
      </c>
      <c r="AU50" s="50"/>
      <c r="AV50" s="100">
        <v>115904</v>
      </c>
      <c r="AW50" s="50">
        <v>113531</v>
      </c>
      <c r="AX50" s="50">
        <v>170294</v>
      </c>
      <c r="AY50" s="101">
        <f t="shared" si="10"/>
        <v>399729</v>
      </c>
      <c r="AZ50" s="50"/>
      <c r="BA50" s="100">
        <v>125989</v>
      </c>
      <c r="BB50" s="50">
        <v>146616</v>
      </c>
      <c r="BC50" s="50">
        <v>219921</v>
      </c>
      <c r="BD50" s="101">
        <f t="shared" si="11"/>
        <v>492526</v>
      </c>
      <c r="BE50" s="50"/>
      <c r="BF50" s="100">
        <v>107634</v>
      </c>
      <c r="BG50" s="50">
        <v>141560</v>
      </c>
      <c r="BH50" s="50">
        <v>212338</v>
      </c>
      <c r="BI50" s="101">
        <f t="shared" si="12"/>
        <v>461532</v>
      </c>
      <c r="BJ50" s="50"/>
      <c r="BK50" s="100">
        <v>123404</v>
      </c>
      <c r="BL50" s="50">
        <v>167906</v>
      </c>
      <c r="BM50" s="50">
        <v>251858</v>
      </c>
      <c r="BN50" s="101">
        <f t="shared" si="13"/>
        <v>543168</v>
      </c>
    </row>
    <row r="51" spans="1:66" ht="13.5">
      <c r="A51" s="268" t="s">
        <v>45</v>
      </c>
      <c r="B51" s="268"/>
      <c r="C51" s="100">
        <f t="shared" si="0"/>
        <v>2838897</v>
      </c>
      <c r="D51" s="50">
        <f t="shared" si="0"/>
        <v>2614968</v>
      </c>
      <c r="E51" s="50">
        <f t="shared" si="0"/>
        <v>3880310</v>
      </c>
      <c r="F51" s="101">
        <f t="shared" si="1"/>
        <v>9334175</v>
      </c>
      <c r="G51" s="50"/>
      <c r="H51" s="100">
        <v>211680</v>
      </c>
      <c r="I51" s="50">
        <v>235007</v>
      </c>
      <c r="J51" s="50">
        <v>352510</v>
      </c>
      <c r="K51" s="101">
        <f t="shared" si="2"/>
        <v>799197</v>
      </c>
      <c r="L51" s="50"/>
      <c r="M51" s="100">
        <v>199617</v>
      </c>
      <c r="N51" s="50">
        <v>188226</v>
      </c>
      <c r="O51" s="50">
        <v>282339</v>
      </c>
      <c r="P51" s="101">
        <f t="shared" si="3"/>
        <v>670182</v>
      </c>
      <c r="Q51" s="50"/>
      <c r="R51" s="100">
        <v>210814</v>
      </c>
      <c r="S51" s="50">
        <v>183281</v>
      </c>
      <c r="T51" s="50">
        <v>274923</v>
      </c>
      <c r="U51" s="101">
        <f t="shared" si="4"/>
        <v>669018</v>
      </c>
      <c r="V51" s="50"/>
      <c r="W51" s="100">
        <v>256578</v>
      </c>
      <c r="X51" s="50">
        <v>274600</v>
      </c>
      <c r="Y51" s="50">
        <v>370501</v>
      </c>
      <c r="Z51" s="101">
        <f t="shared" si="5"/>
        <v>901679</v>
      </c>
      <c r="AA51" s="50"/>
      <c r="AB51" s="100">
        <v>233257</v>
      </c>
      <c r="AC51" s="50">
        <v>222435</v>
      </c>
      <c r="AD51" s="50">
        <v>333651</v>
      </c>
      <c r="AE51" s="101">
        <f t="shared" si="6"/>
        <v>789343</v>
      </c>
      <c r="AF51" s="50"/>
      <c r="AG51" s="100">
        <v>247813</v>
      </c>
      <c r="AH51" s="50">
        <v>231362</v>
      </c>
      <c r="AI51" s="50">
        <v>347571</v>
      </c>
      <c r="AJ51" s="101">
        <f t="shared" si="7"/>
        <v>826746</v>
      </c>
      <c r="AK51" s="50"/>
      <c r="AL51" s="100">
        <v>250413</v>
      </c>
      <c r="AM51" s="50">
        <v>220634</v>
      </c>
      <c r="AN51" s="50">
        <v>330952</v>
      </c>
      <c r="AO51" s="101">
        <f t="shared" si="8"/>
        <v>801999</v>
      </c>
      <c r="AP51" s="50"/>
      <c r="AQ51" s="100">
        <v>251043</v>
      </c>
      <c r="AR51" s="50">
        <v>233298</v>
      </c>
      <c r="AS51" s="50">
        <v>349724</v>
      </c>
      <c r="AT51" s="101">
        <f t="shared" si="9"/>
        <v>834065</v>
      </c>
      <c r="AU51" s="50"/>
      <c r="AV51" s="100">
        <v>248155</v>
      </c>
      <c r="AW51" s="50">
        <v>245948</v>
      </c>
      <c r="AX51" s="50">
        <v>368322</v>
      </c>
      <c r="AY51" s="101">
        <f t="shared" si="10"/>
        <v>862425</v>
      </c>
      <c r="AZ51" s="50"/>
      <c r="BA51" s="100">
        <v>242071</v>
      </c>
      <c r="BB51" s="50">
        <v>239646</v>
      </c>
      <c r="BC51" s="50">
        <v>359020</v>
      </c>
      <c r="BD51" s="101">
        <f t="shared" si="11"/>
        <v>840737</v>
      </c>
      <c r="BE51" s="50"/>
      <c r="BF51" s="100">
        <v>237116</v>
      </c>
      <c r="BG51" s="50">
        <v>174724</v>
      </c>
      <c r="BH51" s="50">
        <v>262087</v>
      </c>
      <c r="BI51" s="101">
        <f t="shared" si="12"/>
        <v>673927</v>
      </c>
      <c r="BJ51" s="50"/>
      <c r="BK51" s="100">
        <v>250340</v>
      </c>
      <c r="BL51" s="50">
        <v>165807</v>
      </c>
      <c r="BM51" s="50">
        <v>248710</v>
      </c>
      <c r="BN51" s="101">
        <f t="shared" si="13"/>
        <v>664857</v>
      </c>
    </row>
    <row r="52" spans="1:66" ht="13.5">
      <c r="A52" s="268" t="s">
        <v>46</v>
      </c>
      <c r="B52" s="268"/>
      <c r="C52" s="100">
        <f t="shared" si="0"/>
        <v>70368</v>
      </c>
      <c r="D52" s="50">
        <f t="shared" si="0"/>
        <v>59661</v>
      </c>
      <c r="E52" s="50">
        <f t="shared" si="0"/>
        <v>88588</v>
      </c>
      <c r="F52" s="101">
        <f t="shared" si="1"/>
        <v>218617</v>
      </c>
      <c r="G52" s="50"/>
      <c r="H52" s="100">
        <v>6616</v>
      </c>
      <c r="I52" s="50">
        <v>7850</v>
      </c>
      <c r="J52" s="50">
        <v>11550</v>
      </c>
      <c r="K52" s="101">
        <f t="shared" si="2"/>
        <v>26016</v>
      </c>
      <c r="L52" s="50"/>
      <c r="M52" s="100">
        <v>7564</v>
      </c>
      <c r="N52" s="50">
        <v>7741</v>
      </c>
      <c r="O52" s="50">
        <v>11011</v>
      </c>
      <c r="P52" s="101">
        <f t="shared" si="3"/>
        <v>26316</v>
      </c>
      <c r="Q52" s="50"/>
      <c r="R52" s="100">
        <v>6671</v>
      </c>
      <c r="S52" s="50">
        <v>6655</v>
      </c>
      <c r="T52" s="50">
        <v>9981</v>
      </c>
      <c r="U52" s="101">
        <f t="shared" si="4"/>
        <v>23307</v>
      </c>
      <c r="V52" s="50"/>
      <c r="W52" s="100">
        <v>6659</v>
      </c>
      <c r="X52" s="50">
        <v>5729</v>
      </c>
      <c r="Y52" s="50">
        <v>8593</v>
      </c>
      <c r="Z52" s="101">
        <f t="shared" si="5"/>
        <v>20981</v>
      </c>
      <c r="AA52" s="50"/>
      <c r="AB52" s="100">
        <v>7858</v>
      </c>
      <c r="AC52" s="50">
        <v>6168</v>
      </c>
      <c r="AD52" s="50">
        <v>9250</v>
      </c>
      <c r="AE52" s="101">
        <f t="shared" si="6"/>
        <v>23276</v>
      </c>
      <c r="AF52" s="50"/>
      <c r="AG52" s="100">
        <v>7353</v>
      </c>
      <c r="AH52" s="50">
        <v>5614</v>
      </c>
      <c r="AI52" s="50">
        <v>8420</v>
      </c>
      <c r="AJ52" s="101">
        <f t="shared" si="7"/>
        <v>21387</v>
      </c>
      <c r="AK52" s="50"/>
      <c r="AL52" s="100">
        <v>5258</v>
      </c>
      <c r="AM52" s="50">
        <v>3823</v>
      </c>
      <c r="AN52" s="50">
        <v>5736</v>
      </c>
      <c r="AO52" s="101">
        <f t="shared" si="8"/>
        <v>14817</v>
      </c>
      <c r="AP52" s="50"/>
      <c r="AQ52" s="100">
        <v>3741</v>
      </c>
      <c r="AR52" s="50">
        <v>2687</v>
      </c>
      <c r="AS52" s="50">
        <v>4029</v>
      </c>
      <c r="AT52" s="101">
        <f t="shared" si="9"/>
        <v>10457</v>
      </c>
      <c r="AU52" s="50"/>
      <c r="AV52" s="100">
        <v>4662</v>
      </c>
      <c r="AW52" s="50">
        <v>3341</v>
      </c>
      <c r="AX52" s="50">
        <v>5012</v>
      </c>
      <c r="AY52" s="101">
        <f t="shared" si="10"/>
        <v>13015</v>
      </c>
      <c r="AZ52" s="50"/>
      <c r="BA52" s="100">
        <v>4662</v>
      </c>
      <c r="BB52" s="50">
        <v>3341</v>
      </c>
      <c r="BC52" s="50">
        <v>5012</v>
      </c>
      <c r="BD52" s="101">
        <f t="shared" si="11"/>
        <v>13015</v>
      </c>
      <c r="BE52" s="50"/>
      <c r="BF52" s="100">
        <v>4662</v>
      </c>
      <c r="BG52" s="50">
        <v>3341</v>
      </c>
      <c r="BH52" s="50">
        <v>5012</v>
      </c>
      <c r="BI52" s="101">
        <f t="shared" si="12"/>
        <v>13015</v>
      </c>
      <c r="BJ52" s="50"/>
      <c r="BK52" s="100">
        <v>4662</v>
      </c>
      <c r="BL52" s="50">
        <v>3371</v>
      </c>
      <c r="BM52" s="50">
        <v>4982</v>
      </c>
      <c r="BN52" s="101">
        <f t="shared" si="13"/>
        <v>13015</v>
      </c>
    </row>
    <row r="53" spans="1:66" ht="13.5">
      <c r="A53" s="268" t="s">
        <v>47</v>
      </c>
      <c r="B53" s="268"/>
      <c r="C53" s="100">
        <f t="shared" si="0"/>
        <v>637009</v>
      </c>
      <c r="D53" s="50">
        <f t="shared" si="0"/>
        <v>869427</v>
      </c>
      <c r="E53" s="50">
        <f t="shared" si="0"/>
        <v>1292736</v>
      </c>
      <c r="F53" s="101">
        <f t="shared" si="1"/>
        <v>2799172</v>
      </c>
      <c r="G53" s="50"/>
      <c r="H53" s="100">
        <v>41266</v>
      </c>
      <c r="I53" s="50">
        <v>56723</v>
      </c>
      <c r="J53" s="50">
        <v>85082</v>
      </c>
      <c r="K53" s="101">
        <f t="shared" si="2"/>
        <v>183071</v>
      </c>
      <c r="L53" s="50"/>
      <c r="M53" s="100">
        <v>41975</v>
      </c>
      <c r="N53" s="50">
        <v>64957</v>
      </c>
      <c r="O53" s="50">
        <v>97435</v>
      </c>
      <c r="P53" s="101">
        <f t="shared" si="3"/>
        <v>204367</v>
      </c>
      <c r="Q53" s="50"/>
      <c r="R53" s="100">
        <v>38733</v>
      </c>
      <c r="S53" s="50">
        <v>68890</v>
      </c>
      <c r="T53" s="50">
        <v>103335</v>
      </c>
      <c r="U53" s="101">
        <f t="shared" si="4"/>
        <v>210958</v>
      </c>
      <c r="V53" s="50"/>
      <c r="W53" s="100">
        <v>61237</v>
      </c>
      <c r="X53" s="50">
        <v>84688</v>
      </c>
      <c r="Y53" s="50">
        <v>119532</v>
      </c>
      <c r="Z53" s="101">
        <f t="shared" si="5"/>
        <v>265457</v>
      </c>
      <c r="AA53" s="50"/>
      <c r="AB53" s="100">
        <v>48737</v>
      </c>
      <c r="AC53" s="50">
        <v>71559</v>
      </c>
      <c r="AD53" s="50">
        <v>106963</v>
      </c>
      <c r="AE53" s="101">
        <f t="shared" si="6"/>
        <v>227259</v>
      </c>
      <c r="AF53" s="50"/>
      <c r="AG53" s="100">
        <v>41735</v>
      </c>
      <c r="AH53" s="50">
        <v>67751</v>
      </c>
      <c r="AI53" s="50">
        <v>101479</v>
      </c>
      <c r="AJ53" s="101">
        <f t="shared" si="7"/>
        <v>210965</v>
      </c>
      <c r="AK53" s="50"/>
      <c r="AL53" s="100">
        <v>52971</v>
      </c>
      <c r="AM53" s="50">
        <v>72803</v>
      </c>
      <c r="AN53" s="50">
        <v>108527</v>
      </c>
      <c r="AO53" s="101">
        <f t="shared" si="8"/>
        <v>234301</v>
      </c>
      <c r="AP53" s="50"/>
      <c r="AQ53" s="100">
        <v>54934</v>
      </c>
      <c r="AR53" s="50">
        <v>72587</v>
      </c>
      <c r="AS53" s="50">
        <v>107831</v>
      </c>
      <c r="AT53" s="101">
        <f t="shared" si="9"/>
        <v>235352</v>
      </c>
      <c r="AU53" s="50"/>
      <c r="AV53" s="100">
        <v>66329</v>
      </c>
      <c r="AW53" s="50">
        <v>82377</v>
      </c>
      <c r="AX53" s="50">
        <v>122966</v>
      </c>
      <c r="AY53" s="101">
        <f t="shared" si="10"/>
        <v>271672</v>
      </c>
      <c r="AZ53" s="50"/>
      <c r="BA53" s="100">
        <v>68672</v>
      </c>
      <c r="BB53" s="50">
        <v>77509</v>
      </c>
      <c r="BC53" s="50">
        <v>115963</v>
      </c>
      <c r="BD53" s="101">
        <f t="shared" si="11"/>
        <v>262144</v>
      </c>
      <c r="BE53" s="50"/>
      <c r="BF53" s="100">
        <v>63471</v>
      </c>
      <c r="BG53" s="50">
        <v>77855</v>
      </c>
      <c r="BH53" s="50">
        <v>116332</v>
      </c>
      <c r="BI53" s="101">
        <f t="shared" si="12"/>
        <v>257658</v>
      </c>
      <c r="BJ53" s="50"/>
      <c r="BK53" s="100">
        <v>56949</v>
      </c>
      <c r="BL53" s="50">
        <v>71728</v>
      </c>
      <c r="BM53" s="50">
        <v>107291</v>
      </c>
      <c r="BN53" s="101">
        <f t="shared" si="13"/>
        <v>235968</v>
      </c>
    </row>
    <row r="54" spans="1:66" ht="13.5">
      <c r="A54" s="268" t="s">
        <v>48</v>
      </c>
      <c r="B54" s="268"/>
      <c r="C54" s="100">
        <f t="shared" si="0"/>
        <v>1651530</v>
      </c>
      <c r="D54" s="50">
        <f t="shared" si="0"/>
        <v>1902938</v>
      </c>
      <c r="E54" s="50">
        <f t="shared" si="0"/>
        <v>2821782</v>
      </c>
      <c r="F54" s="101">
        <f t="shared" si="1"/>
        <v>6376250</v>
      </c>
      <c r="G54" s="50"/>
      <c r="H54" s="100">
        <v>136057</v>
      </c>
      <c r="I54" s="50">
        <v>158610</v>
      </c>
      <c r="J54" s="50">
        <v>237613</v>
      </c>
      <c r="K54" s="101">
        <f t="shared" si="2"/>
        <v>532280</v>
      </c>
      <c r="L54" s="50"/>
      <c r="M54" s="100">
        <v>155930</v>
      </c>
      <c r="N54" s="50">
        <v>165989</v>
      </c>
      <c r="O54" s="50">
        <v>248981</v>
      </c>
      <c r="P54" s="101">
        <f t="shared" si="3"/>
        <v>570900</v>
      </c>
      <c r="Q54" s="50"/>
      <c r="R54" s="100">
        <v>136091</v>
      </c>
      <c r="S54" s="50">
        <v>152965</v>
      </c>
      <c r="T54" s="50">
        <v>229450</v>
      </c>
      <c r="U54" s="101">
        <f t="shared" si="4"/>
        <v>518506</v>
      </c>
      <c r="V54" s="50"/>
      <c r="W54" s="100">
        <v>139836</v>
      </c>
      <c r="X54" s="50">
        <v>162310</v>
      </c>
      <c r="Y54" s="50">
        <v>243315</v>
      </c>
      <c r="Z54" s="101">
        <f t="shared" si="5"/>
        <v>545461</v>
      </c>
      <c r="AA54" s="50"/>
      <c r="AB54" s="100">
        <v>129395</v>
      </c>
      <c r="AC54" s="50">
        <v>156840</v>
      </c>
      <c r="AD54" s="50">
        <v>235261</v>
      </c>
      <c r="AE54" s="101">
        <f t="shared" si="6"/>
        <v>521496</v>
      </c>
      <c r="AF54" s="50"/>
      <c r="AG54" s="100">
        <v>134700</v>
      </c>
      <c r="AH54" s="50">
        <v>154570</v>
      </c>
      <c r="AI54" s="50">
        <v>231778</v>
      </c>
      <c r="AJ54" s="101">
        <f t="shared" si="7"/>
        <v>521048</v>
      </c>
      <c r="AK54" s="50"/>
      <c r="AL54" s="100">
        <v>144781</v>
      </c>
      <c r="AM54" s="50">
        <v>153454</v>
      </c>
      <c r="AN54" s="50">
        <v>230180</v>
      </c>
      <c r="AO54" s="101">
        <f t="shared" si="8"/>
        <v>528415</v>
      </c>
      <c r="AP54" s="50"/>
      <c r="AQ54" s="100">
        <v>150170</v>
      </c>
      <c r="AR54" s="50">
        <v>189913</v>
      </c>
      <c r="AS54" s="50">
        <v>258921</v>
      </c>
      <c r="AT54" s="101">
        <f t="shared" si="9"/>
        <v>599004</v>
      </c>
      <c r="AU54" s="50"/>
      <c r="AV54" s="100">
        <v>129998</v>
      </c>
      <c r="AW54" s="50">
        <v>147201</v>
      </c>
      <c r="AX54" s="50">
        <v>215103</v>
      </c>
      <c r="AY54" s="101">
        <f t="shared" si="10"/>
        <v>492302</v>
      </c>
      <c r="AZ54" s="50"/>
      <c r="BA54" s="100">
        <v>129054</v>
      </c>
      <c r="BB54" s="50">
        <v>158590</v>
      </c>
      <c r="BC54" s="50">
        <v>237434</v>
      </c>
      <c r="BD54" s="101">
        <f t="shared" si="11"/>
        <v>525078</v>
      </c>
      <c r="BE54" s="50"/>
      <c r="BF54" s="100">
        <v>125160</v>
      </c>
      <c r="BG54" s="50">
        <v>150461</v>
      </c>
      <c r="BH54" s="50">
        <v>225843</v>
      </c>
      <c r="BI54" s="101">
        <f t="shared" si="12"/>
        <v>501464</v>
      </c>
      <c r="BJ54" s="50"/>
      <c r="BK54" s="100">
        <v>140358</v>
      </c>
      <c r="BL54" s="50">
        <v>152035</v>
      </c>
      <c r="BM54" s="50">
        <v>227903</v>
      </c>
      <c r="BN54" s="101">
        <f t="shared" si="13"/>
        <v>520296</v>
      </c>
    </row>
    <row r="55" spans="1:66" ht="13.5">
      <c r="A55" s="268" t="s">
        <v>49</v>
      </c>
      <c r="B55" s="268"/>
      <c r="C55" s="100">
        <f t="shared" si="0"/>
        <v>3179252</v>
      </c>
      <c r="D55" s="50">
        <f t="shared" si="0"/>
        <v>4211042</v>
      </c>
      <c r="E55" s="50">
        <f t="shared" si="0"/>
        <v>6295110</v>
      </c>
      <c r="F55" s="101">
        <f t="shared" si="1"/>
        <v>13685404</v>
      </c>
      <c r="G55" s="50"/>
      <c r="H55" s="100">
        <v>253344</v>
      </c>
      <c r="I55" s="50">
        <v>353473</v>
      </c>
      <c r="J55" s="50">
        <v>530210</v>
      </c>
      <c r="K55" s="101">
        <f t="shared" si="2"/>
        <v>1137027</v>
      </c>
      <c r="L55" s="50"/>
      <c r="M55" s="100">
        <v>277946</v>
      </c>
      <c r="N55" s="50">
        <v>349197</v>
      </c>
      <c r="O55" s="50">
        <v>523796</v>
      </c>
      <c r="P55" s="101">
        <f t="shared" si="3"/>
        <v>1150939</v>
      </c>
      <c r="Q55" s="50"/>
      <c r="R55" s="100">
        <v>283924</v>
      </c>
      <c r="S55" s="50">
        <v>368722</v>
      </c>
      <c r="T55" s="50">
        <v>553081</v>
      </c>
      <c r="U55" s="101">
        <f t="shared" si="4"/>
        <v>1205727</v>
      </c>
      <c r="V55" s="50"/>
      <c r="W55" s="100">
        <v>285261</v>
      </c>
      <c r="X55" s="50">
        <v>362817</v>
      </c>
      <c r="Y55" s="50">
        <v>544229</v>
      </c>
      <c r="Z55" s="101">
        <f t="shared" si="5"/>
        <v>1192307</v>
      </c>
      <c r="AA55" s="50"/>
      <c r="AB55" s="100">
        <v>259349</v>
      </c>
      <c r="AC55" s="50">
        <v>349582</v>
      </c>
      <c r="AD55" s="50">
        <v>524371</v>
      </c>
      <c r="AE55" s="101">
        <f t="shared" si="6"/>
        <v>1133302</v>
      </c>
      <c r="AF55" s="50"/>
      <c r="AG55" s="100">
        <v>253586</v>
      </c>
      <c r="AH55" s="50">
        <v>350346</v>
      </c>
      <c r="AI55" s="50">
        <v>522818</v>
      </c>
      <c r="AJ55" s="101">
        <f t="shared" si="7"/>
        <v>1126750</v>
      </c>
      <c r="AK55" s="50"/>
      <c r="AL55" s="100">
        <v>254626</v>
      </c>
      <c r="AM55" s="50">
        <v>348663</v>
      </c>
      <c r="AN55" s="50">
        <v>514517</v>
      </c>
      <c r="AO55" s="101">
        <f t="shared" si="8"/>
        <v>1117806</v>
      </c>
      <c r="AP55" s="50"/>
      <c r="AQ55" s="100">
        <v>274424</v>
      </c>
      <c r="AR55" s="50">
        <v>361754</v>
      </c>
      <c r="AS55" s="50">
        <v>534983</v>
      </c>
      <c r="AT55" s="101">
        <f t="shared" si="9"/>
        <v>1171161</v>
      </c>
      <c r="AU55" s="50"/>
      <c r="AV55" s="100">
        <v>280062</v>
      </c>
      <c r="AW55" s="50">
        <v>361460</v>
      </c>
      <c r="AX55" s="50">
        <v>541216</v>
      </c>
      <c r="AY55" s="101">
        <f t="shared" si="10"/>
        <v>1182738</v>
      </c>
      <c r="AZ55" s="50"/>
      <c r="BA55" s="100">
        <v>252503</v>
      </c>
      <c r="BB55" s="50">
        <v>334599</v>
      </c>
      <c r="BC55" s="50">
        <v>501149</v>
      </c>
      <c r="BD55" s="101">
        <f t="shared" si="11"/>
        <v>1088251</v>
      </c>
      <c r="BE55" s="50"/>
      <c r="BF55" s="100">
        <v>253891</v>
      </c>
      <c r="BG55" s="50">
        <v>325196</v>
      </c>
      <c r="BH55" s="50">
        <v>487568</v>
      </c>
      <c r="BI55" s="101">
        <f t="shared" si="12"/>
        <v>1066655</v>
      </c>
      <c r="BJ55" s="50"/>
      <c r="BK55" s="100">
        <v>250336</v>
      </c>
      <c r="BL55" s="50">
        <v>345233</v>
      </c>
      <c r="BM55" s="50">
        <v>517172</v>
      </c>
      <c r="BN55" s="101">
        <f t="shared" si="13"/>
        <v>1112741</v>
      </c>
    </row>
    <row r="56" spans="1:66" ht="13.5">
      <c r="A56" s="268" t="s">
        <v>64</v>
      </c>
      <c r="B56" s="268"/>
      <c r="C56" s="100">
        <f t="shared" si="0"/>
        <v>2663466</v>
      </c>
      <c r="D56" s="50">
        <f t="shared" si="0"/>
        <v>2772862</v>
      </c>
      <c r="E56" s="50">
        <f t="shared" si="0"/>
        <v>4114287</v>
      </c>
      <c r="F56" s="101">
        <f t="shared" si="1"/>
        <v>9550615</v>
      </c>
      <c r="G56" s="50"/>
      <c r="H56" s="100">
        <v>200529</v>
      </c>
      <c r="I56" s="50">
        <v>219240</v>
      </c>
      <c r="J56" s="50">
        <v>328857</v>
      </c>
      <c r="K56" s="101">
        <f t="shared" si="2"/>
        <v>748626</v>
      </c>
      <c r="L56" s="50"/>
      <c r="M56" s="100">
        <v>232566</v>
      </c>
      <c r="N56" s="50">
        <v>258942</v>
      </c>
      <c r="O56" s="50">
        <v>388411</v>
      </c>
      <c r="P56" s="101">
        <f t="shared" si="3"/>
        <v>879919</v>
      </c>
      <c r="Q56" s="50"/>
      <c r="R56" s="100">
        <v>215697</v>
      </c>
      <c r="S56" s="50">
        <v>225220</v>
      </c>
      <c r="T56" s="50">
        <v>337829</v>
      </c>
      <c r="U56" s="101">
        <f t="shared" si="4"/>
        <v>778746</v>
      </c>
      <c r="V56" s="50"/>
      <c r="W56" s="100">
        <v>213295</v>
      </c>
      <c r="X56" s="50">
        <v>264496</v>
      </c>
      <c r="Y56" s="50">
        <v>351367</v>
      </c>
      <c r="Z56" s="101">
        <f t="shared" si="5"/>
        <v>829158</v>
      </c>
      <c r="AA56" s="50"/>
      <c r="AB56" s="100">
        <v>240205</v>
      </c>
      <c r="AC56" s="50">
        <v>250727</v>
      </c>
      <c r="AD56" s="50">
        <v>376165</v>
      </c>
      <c r="AE56" s="101">
        <f t="shared" si="6"/>
        <v>867097</v>
      </c>
      <c r="AF56" s="50"/>
      <c r="AG56" s="100">
        <v>233220</v>
      </c>
      <c r="AH56" s="50">
        <v>231620</v>
      </c>
      <c r="AI56" s="50">
        <v>347730</v>
      </c>
      <c r="AJ56" s="101">
        <f t="shared" si="7"/>
        <v>812570</v>
      </c>
      <c r="AK56" s="50"/>
      <c r="AL56" s="100">
        <v>188460</v>
      </c>
      <c r="AM56" s="50">
        <v>189943</v>
      </c>
      <c r="AN56" s="50">
        <v>284917</v>
      </c>
      <c r="AO56" s="101">
        <f t="shared" si="8"/>
        <v>663320</v>
      </c>
      <c r="AP56" s="50"/>
      <c r="AQ56" s="100">
        <v>217805</v>
      </c>
      <c r="AR56" s="50">
        <v>221497</v>
      </c>
      <c r="AS56" s="50">
        <v>332247</v>
      </c>
      <c r="AT56" s="101">
        <f t="shared" si="9"/>
        <v>771549</v>
      </c>
      <c r="AU56" s="50"/>
      <c r="AV56" s="100">
        <v>232537</v>
      </c>
      <c r="AW56" s="50">
        <v>237316</v>
      </c>
      <c r="AX56" s="50">
        <v>355975</v>
      </c>
      <c r="AY56" s="101">
        <f t="shared" si="10"/>
        <v>825828</v>
      </c>
      <c r="AZ56" s="50"/>
      <c r="BA56" s="100">
        <v>229856</v>
      </c>
      <c r="BB56" s="50">
        <v>228304</v>
      </c>
      <c r="BC56" s="50">
        <v>342455</v>
      </c>
      <c r="BD56" s="101">
        <f t="shared" si="11"/>
        <v>800615</v>
      </c>
      <c r="BE56" s="50"/>
      <c r="BF56" s="100">
        <v>245716</v>
      </c>
      <c r="BG56" s="50">
        <v>237315</v>
      </c>
      <c r="BH56" s="50">
        <v>355971</v>
      </c>
      <c r="BI56" s="101">
        <f t="shared" si="12"/>
        <v>839002</v>
      </c>
      <c r="BJ56" s="50"/>
      <c r="BK56" s="100">
        <v>213580</v>
      </c>
      <c r="BL56" s="50">
        <v>208242</v>
      </c>
      <c r="BM56" s="50">
        <v>312363</v>
      </c>
      <c r="BN56" s="101">
        <f t="shared" si="13"/>
        <v>734185</v>
      </c>
    </row>
    <row r="57" spans="1:66" ht="13.5">
      <c r="A57" s="268" t="s">
        <v>51</v>
      </c>
      <c r="B57" s="268"/>
      <c r="C57" s="100">
        <f t="shared" si="0"/>
        <v>723335</v>
      </c>
      <c r="D57" s="50">
        <f t="shared" si="0"/>
        <v>710528</v>
      </c>
      <c r="E57" s="50">
        <f t="shared" si="0"/>
        <v>1065787</v>
      </c>
      <c r="F57" s="101">
        <f t="shared" si="1"/>
        <v>2499650</v>
      </c>
      <c r="G57" s="50"/>
      <c r="H57" s="100">
        <v>52956</v>
      </c>
      <c r="I57" s="50">
        <v>57081</v>
      </c>
      <c r="J57" s="50">
        <v>85620</v>
      </c>
      <c r="K57" s="101">
        <f t="shared" si="2"/>
        <v>195657</v>
      </c>
      <c r="L57" s="50"/>
      <c r="M57" s="100">
        <v>51300</v>
      </c>
      <c r="N57" s="50">
        <v>59130</v>
      </c>
      <c r="O57" s="50">
        <v>88696</v>
      </c>
      <c r="P57" s="101">
        <f t="shared" si="3"/>
        <v>199126</v>
      </c>
      <c r="Q57" s="50"/>
      <c r="R57" s="100">
        <v>47237</v>
      </c>
      <c r="S57" s="50">
        <v>51542</v>
      </c>
      <c r="T57" s="50">
        <v>77312</v>
      </c>
      <c r="U57" s="101">
        <f t="shared" si="4"/>
        <v>176091</v>
      </c>
      <c r="V57" s="50"/>
      <c r="W57" s="100">
        <v>62366</v>
      </c>
      <c r="X57" s="50">
        <v>58113</v>
      </c>
      <c r="Y57" s="50">
        <v>87171</v>
      </c>
      <c r="Z57" s="101">
        <f t="shared" si="5"/>
        <v>207650</v>
      </c>
      <c r="AA57" s="50"/>
      <c r="AB57" s="100">
        <v>58496</v>
      </c>
      <c r="AC57" s="50">
        <v>58409</v>
      </c>
      <c r="AD57" s="50">
        <v>87613</v>
      </c>
      <c r="AE57" s="101">
        <f t="shared" si="6"/>
        <v>204518</v>
      </c>
      <c r="AF57" s="50"/>
      <c r="AG57" s="100">
        <v>64218</v>
      </c>
      <c r="AH57" s="50">
        <v>47081</v>
      </c>
      <c r="AI57" s="50">
        <v>70620</v>
      </c>
      <c r="AJ57" s="101">
        <f t="shared" si="7"/>
        <v>181919</v>
      </c>
      <c r="AK57" s="50"/>
      <c r="AL57" s="100">
        <v>57297</v>
      </c>
      <c r="AM57" s="50">
        <v>58084</v>
      </c>
      <c r="AN57" s="50">
        <v>87125</v>
      </c>
      <c r="AO57" s="101">
        <f t="shared" si="8"/>
        <v>202506</v>
      </c>
      <c r="AP57" s="50"/>
      <c r="AQ57" s="100">
        <v>72702</v>
      </c>
      <c r="AR57" s="50">
        <v>69017</v>
      </c>
      <c r="AS57" s="50">
        <v>103527</v>
      </c>
      <c r="AT57" s="101">
        <f t="shared" si="9"/>
        <v>245246</v>
      </c>
      <c r="AU57" s="50"/>
      <c r="AV57" s="100">
        <v>68192</v>
      </c>
      <c r="AW57" s="50">
        <v>62491</v>
      </c>
      <c r="AX57" s="50">
        <v>93737</v>
      </c>
      <c r="AY57" s="101">
        <f t="shared" si="10"/>
        <v>224420</v>
      </c>
      <c r="AZ57" s="50"/>
      <c r="BA57" s="100">
        <v>62707</v>
      </c>
      <c r="BB57" s="50">
        <v>66734</v>
      </c>
      <c r="BC57" s="50">
        <v>100101</v>
      </c>
      <c r="BD57" s="101">
        <f t="shared" si="11"/>
        <v>229542</v>
      </c>
      <c r="BE57" s="50"/>
      <c r="BF57" s="100">
        <v>61405</v>
      </c>
      <c r="BG57" s="50">
        <v>58747</v>
      </c>
      <c r="BH57" s="50">
        <v>88119</v>
      </c>
      <c r="BI57" s="101">
        <f t="shared" si="12"/>
        <v>208271</v>
      </c>
      <c r="BJ57" s="50"/>
      <c r="BK57" s="100">
        <v>64459</v>
      </c>
      <c r="BL57" s="50">
        <v>64099</v>
      </c>
      <c r="BM57" s="50">
        <v>96146</v>
      </c>
      <c r="BN57" s="101">
        <f t="shared" si="13"/>
        <v>224704</v>
      </c>
    </row>
    <row r="58" spans="1:66" ht="13.5">
      <c r="A58" s="268" t="s">
        <v>52</v>
      </c>
      <c r="B58" s="268"/>
      <c r="C58" s="100">
        <f t="shared" si="0"/>
        <v>927836</v>
      </c>
      <c r="D58" s="50">
        <f t="shared" si="0"/>
        <v>1142709</v>
      </c>
      <c r="E58" s="50">
        <f t="shared" si="0"/>
        <v>1690588</v>
      </c>
      <c r="F58" s="101">
        <f t="shared" si="1"/>
        <v>3761133</v>
      </c>
      <c r="G58" s="50"/>
      <c r="H58" s="100">
        <v>84482</v>
      </c>
      <c r="I58" s="50">
        <v>88697</v>
      </c>
      <c r="J58" s="50">
        <v>132897</v>
      </c>
      <c r="K58" s="101">
        <f t="shared" si="2"/>
        <v>306076</v>
      </c>
      <c r="L58" s="50"/>
      <c r="M58" s="100">
        <v>85124</v>
      </c>
      <c r="N58" s="50">
        <v>88702</v>
      </c>
      <c r="O58" s="50">
        <v>133054</v>
      </c>
      <c r="P58" s="101">
        <f t="shared" si="3"/>
        <v>306880</v>
      </c>
      <c r="Q58" s="50"/>
      <c r="R58" s="100">
        <v>84667</v>
      </c>
      <c r="S58" s="50">
        <v>95413</v>
      </c>
      <c r="T58" s="50">
        <v>143118</v>
      </c>
      <c r="U58" s="101">
        <f t="shared" si="4"/>
        <v>323198</v>
      </c>
      <c r="V58" s="50"/>
      <c r="W58" s="100">
        <v>79444</v>
      </c>
      <c r="X58" s="50">
        <v>93106</v>
      </c>
      <c r="Y58" s="50">
        <v>139658</v>
      </c>
      <c r="Z58" s="101">
        <f t="shared" si="5"/>
        <v>312208</v>
      </c>
      <c r="AA58" s="50"/>
      <c r="AB58" s="100">
        <v>83450</v>
      </c>
      <c r="AC58" s="50">
        <v>103643</v>
      </c>
      <c r="AD58" s="50">
        <v>138589</v>
      </c>
      <c r="AE58" s="101">
        <f t="shared" si="6"/>
        <v>325682</v>
      </c>
      <c r="AF58" s="50"/>
      <c r="AG58" s="100">
        <v>84548</v>
      </c>
      <c r="AH58" s="50">
        <v>103810</v>
      </c>
      <c r="AI58" s="50">
        <v>154666</v>
      </c>
      <c r="AJ58" s="101">
        <f t="shared" si="7"/>
        <v>343024</v>
      </c>
      <c r="AK58" s="50"/>
      <c r="AL58" s="100">
        <v>73632</v>
      </c>
      <c r="AM58" s="50">
        <v>90431</v>
      </c>
      <c r="AN58" s="50">
        <v>135198</v>
      </c>
      <c r="AO58" s="101">
        <f t="shared" si="8"/>
        <v>299261</v>
      </c>
      <c r="AP58" s="50"/>
      <c r="AQ58" s="100">
        <v>66187</v>
      </c>
      <c r="AR58" s="50">
        <v>88767</v>
      </c>
      <c r="AS58" s="50">
        <v>132177</v>
      </c>
      <c r="AT58" s="101">
        <f t="shared" si="9"/>
        <v>287131</v>
      </c>
      <c r="AU58" s="50"/>
      <c r="AV58" s="100">
        <v>74487</v>
      </c>
      <c r="AW58" s="50">
        <v>111412</v>
      </c>
      <c r="AX58" s="50">
        <v>166216</v>
      </c>
      <c r="AY58" s="101">
        <f t="shared" si="10"/>
        <v>352115</v>
      </c>
      <c r="AZ58" s="50"/>
      <c r="BA58" s="100">
        <v>68650</v>
      </c>
      <c r="BB58" s="50">
        <v>92172</v>
      </c>
      <c r="BC58" s="50">
        <v>137130</v>
      </c>
      <c r="BD58" s="101">
        <f t="shared" si="11"/>
        <v>297952</v>
      </c>
      <c r="BE58" s="50"/>
      <c r="BF58" s="100">
        <v>74698</v>
      </c>
      <c r="BG58" s="50">
        <v>95344</v>
      </c>
      <c r="BH58" s="50">
        <v>141818</v>
      </c>
      <c r="BI58" s="101">
        <f t="shared" si="12"/>
        <v>311860</v>
      </c>
      <c r="BJ58" s="50"/>
      <c r="BK58" s="100">
        <v>68467</v>
      </c>
      <c r="BL58" s="50">
        <v>91212</v>
      </c>
      <c r="BM58" s="50">
        <v>136067</v>
      </c>
      <c r="BN58" s="101">
        <f t="shared" si="13"/>
        <v>295746</v>
      </c>
    </row>
    <row r="59" spans="1:66" ht="13.5">
      <c r="A59" s="268" t="s">
        <v>53</v>
      </c>
      <c r="B59" s="268"/>
      <c r="C59" s="100">
        <f t="shared" si="0"/>
        <v>268236</v>
      </c>
      <c r="D59" s="50">
        <f t="shared" si="0"/>
        <v>242691</v>
      </c>
      <c r="E59" s="50">
        <f t="shared" si="0"/>
        <v>364034</v>
      </c>
      <c r="F59" s="101">
        <f t="shared" si="1"/>
        <v>874961</v>
      </c>
      <c r="G59" s="50"/>
      <c r="H59" s="100">
        <v>19725</v>
      </c>
      <c r="I59" s="50">
        <v>27130</v>
      </c>
      <c r="J59" s="50">
        <v>40694</v>
      </c>
      <c r="K59" s="101">
        <f t="shared" si="2"/>
        <v>87549</v>
      </c>
      <c r="L59" s="50"/>
      <c r="M59" s="100">
        <v>22660</v>
      </c>
      <c r="N59" s="50">
        <v>25861</v>
      </c>
      <c r="O59" s="50">
        <v>38795</v>
      </c>
      <c r="P59" s="101">
        <f t="shared" si="3"/>
        <v>87316</v>
      </c>
      <c r="Q59" s="50"/>
      <c r="R59" s="100">
        <v>20479</v>
      </c>
      <c r="S59" s="50">
        <v>19809</v>
      </c>
      <c r="T59" s="50">
        <v>29714</v>
      </c>
      <c r="U59" s="101">
        <f t="shared" si="4"/>
        <v>70002</v>
      </c>
      <c r="V59" s="50"/>
      <c r="W59" s="100">
        <v>24711</v>
      </c>
      <c r="X59" s="50">
        <v>18819</v>
      </c>
      <c r="Y59" s="50">
        <v>28225</v>
      </c>
      <c r="Z59" s="101">
        <f t="shared" si="5"/>
        <v>71755</v>
      </c>
      <c r="AA59" s="50"/>
      <c r="AB59" s="100">
        <v>23226</v>
      </c>
      <c r="AC59" s="50">
        <v>22385</v>
      </c>
      <c r="AD59" s="50">
        <v>33580</v>
      </c>
      <c r="AE59" s="101">
        <f t="shared" si="6"/>
        <v>79191</v>
      </c>
      <c r="AF59" s="50"/>
      <c r="AG59" s="100">
        <v>26944</v>
      </c>
      <c r="AH59" s="50">
        <v>22631</v>
      </c>
      <c r="AI59" s="50">
        <v>33948</v>
      </c>
      <c r="AJ59" s="101">
        <f t="shared" si="7"/>
        <v>83523</v>
      </c>
      <c r="AK59" s="50"/>
      <c r="AL59" s="100">
        <v>25084</v>
      </c>
      <c r="AM59" s="50">
        <v>15323</v>
      </c>
      <c r="AN59" s="50">
        <v>22982</v>
      </c>
      <c r="AO59" s="101">
        <f t="shared" si="8"/>
        <v>63389</v>
      </c>
      <c r="AP59" s="50"/>
      <c r="AQ59" s="100">
        <v>22274</v>
      </c>
      <c r="AR59" s="50">
        <v>25829</v>
      </c>
      <c r="AS59" s="50">
        <v>38745</v>
      </c>
      <c r="AT59" s="101">
        <f t="shared" si="9"/>
        <v>86848</v>
      </c>
      <c r="AU59" s="50"/>
      <c r="AV59" s="100">
        <v>19585</v>
      </c>
      <c r="AW59" s="50">
        <v>10152</v>
      </c>
      <c r="AX59" s="50">
        <v>15228</v>
      </c>
      <c r="AY59" s="101">
        <f t="shared" si="10"/>
        <v>44965</v>
      </c>
      <c r="AZ59" s="50"/>
      <c r="BA59" s="100">
        <v>21370</v>
      </c>
      <c r="BB59" s="50">
        <v>14318</v>
      </c>
      <c r="BC59" s="50">
        <v>21475</v>
      </c>
      <c r="BD59" s="101">
        <f t="shared" si="11"/>
        <v>57163</v>
      </c>
      <c r="BE59" s="50"/>
      <c r="BF59" s="100">
        <v>20831</v>
      </c>
      <c r="BG59" s="50">
        <v>22759</v>
      </c>
      <c r="BH59" s="50">
        <v>34138</v>
      </c>
      <c r="BI59" s="101">
        <f t="shared" si="12"/>
        <v>77728</v>
      </c>
      <c r="BJ59" s="50"/>
      <c r="BK59" s="100">
        <v>21347</v>
      </c>
      <c r="BL59" s="50">
        <v>17675</v>
      </c>
      <c r="BM59" s="50">
        <v>26510</v>
      </c>
      <c r="BN59" s="101">
        <f t="shared" si="13"/>
        <v>65532</v>
      </c>
    </row>
    <row r="60" spans="1:66" ht="13.5">
      <c r="A60" s="268" t="s">
        <v>54</v>
      </c>
      <c r="B60" s="268"/>
      <c r="C60" s="100">
        <f t="shared" si="0"/>
        <v>4496501</v>
      </c>
      <c r="D60" s="50">
        <f t="shared" si="0"/>
        <v>4365557</v>
      </c>
      <c r="E60" s="50">
        <f t="shared" si="0"/>
        <v>6498298</v>
      </c>
      <c r="F60" s="101">
        <f t="shared" si="1"/>
        <v>15360356</v>
      </c>
      <c r="G60" s="50"/>
      <c r="H60" s="100">
        <v>450395</v>
      </c>
      <c r="I60" s="50">
        <v>388015</v>
      </c>
      <c r="J60" s="50">
        <v>582020</v>
      </c>
      <c r="K60" s="101">
        <f t="shared" si="2"/>
        <v>1420430</v>
      </c>
      <c r="L60" s="50"/>
      <c r="M60" s="100">
        <v>381404</v>
      </c>
      <c r="N60" s="50">
        <v>378688</v>
      </c>
      <c r="O60" s="50">
        <v>568031</v>
      </c>
      <c r="P60" s="101">
        <f t="shared" si="3"/>
        <v>1328123</v>
      </c>
      <c r="Q60" s="50"/>
      <c r="R60" s="100">
        <v>346157</v>
      </c>
      <c r="S60" s="50">
        <v>359430</v>
      </c>
      <c r="T60" s="50">
        <v>539143</v>
      </c>
      <c r="U60" s="101">
        <f t="shared" si="4"/>
        <v>1244730</v>
      </c>
      <c r="V60" s="50"/>
      <c r="W60" s="100">
        <v>399209</v>
      </c>
      <c r="X60" s="50">
        <v>350940</v>
      </c>
      <c r="Y60" s="50">
        <v>526409</v>
      </c>
      <c r="Z60" s="101">
        <f t="shared" si="5"/>
        <v>1276558</v>
      </c>
      <c r="AA60" s="50"/>
      <c r="AB60" s="100">
        <v>379780</v>
      </c>
      <c r="AC60" s="50">
        <v>364619</v>
      </c>
      <c r="AD60" s="50">
        <v>546928</v>
      </c>
      <c r="AE60" s="101">
        <f t="shared" si="6"/>
        <v>1291327</v>
      </c>
      <c r="AF60" s="50"/>
      <c r="AG60" s="100">
        <v>373362</v>
      </c>
      <c r="AH60" s="50">
        <v>323648</v>
      </c>
      <c r="AI60" s="50">
        <v>485472</v>
      </c>
      <c r="AJ60" s="101">
        <f t="shared" si="7"/>
        <v>1182482</v>
      </c>
      <c r="AK60" s="50"/>
      <c r="AL60" s="100">
        <v>382998</v>
      </c>
      <c r="AM60" s="50">
        <v>377686</v>
      </c>
      <c r="AN60" s="50">
        <v>518304</v>
      </c>
      <c r="AO60" s="101">
        <f t="shared" si="8"/>
        <v>1278988</v>
      </c>
      <c r="AP60" s="50"/>
      <c r="AQ60" s="100">
        <v>336547</v>
      </c>
      <c r="AR60" s="50">
        <v>344501</v>
      </c>
      <c r="AS60" s="50">
        <v>515399</v>
      </c>
      <c r="AT60" s="101">
        <f t="shared" si="9"/>
        <v>1196447</v>
      </c>
      <c r="AU60" s="50"/>
      <c r="AV60" s="100">
        <v>372284</v>
      </c>
      <c r="AW60" s="50">
        <v>361489</v>
      </c>
      <c r="AX60" s="50">
        <v>541933</v>
      </c>
      <c r="AY60" s="101">
        <f t="shared" si="10"/>
        <v>1275706</v>
      </c>
      <c r="AZ60" s="50"/>
      <c r="BA60" s="100">
        <v>352573</v>
      </c>
      <c r="BB60" s="50">
        <v>363191</v>
      </c>
      <c r="BC60" s="50">
        <v>544785</v>
      </c>
      <c r="BD60" s="101">
        <f t="shared" si="11"/>
        <v>1260549</v>
      </c>
      <c r="BE60" s="50"/>
      <c r="BF60" s="100">
        <v>383516</v>
      </c>
      <c r="BG60" s="50">
        <v>384877</v>
      </c>
      <c r="BH60" s="50">
        <v>577165</v>
      </c>
      <c r="BI60" s="101">
        <f t="shared" si="12"/>
        <v>1345558</v>
      </c>
      <c r="BJ60" s="50"/>
      <c r="BK60" s="100">
        <v>338276</v>
      </c>
      <c r="BL60" s="50">
        <v>368473</v>
      </c>
      <c r="BM60" s="50">
        <v>552709</v>
      </c>
      <c r="BN60" s="101">
        <f t="shared" si="13"/>
        <v>1259458</v>
      </c>
    </row>
    <row r="61" spans="1:66" ht="13.5">
      <c r="A61" s="268" t="s">
        <v>55</v>
      </c>
      <c r="B61" s="268"/>
      <c r="C61" s="100">
        <f t="shared" si="0"/>
        <v>319340</v>
      </c>
      <c r="D61" s="50">
        <f t="shared" si="0"/>
        <v>306537</v>
      </c>
      <c r="E61" s="50">
        <f t="shared" si="0"/>
        <v>451699</v>
      </c>
      <c r="F61" s="101">
        <f t="shared" si="1"/>
        <v>1077576</v>
      </c>
      <c r="G61" s="50"/>
      <c r="H61" s="100">
        <v>19330</v>
      </c>
      <c r="I61" s="50">
        <v>26689</v>
      </c>
      <c r="J61" s="50">
        <v>40032</v>
      </c>
      <c r="K61" s="101">
        <f t="shared" si="2"/>
        <v>86051</v>
      </c>
      <c r="L61" s="50"/>
      <c r="M61" s="100">
        <v>19204</v>
      </c>
      <c r="N61" s="50">
        <v>25328</v>
      </c>
      <c r="O61" s="50">
        <v>37917</v>
      </c>
      <c r="P61" s="101">
        <f t="shared" si="3"/>
        <v>82449</v>
      </c>
      <c r="Q61" s="50"/>
      <c r="R61" s="100">
        <v>35434</v>
      </c>
      <c r="S61" s="50">
        <v>31340</v>
      </c>
      <c r="T61" s="50">
        <v>47010</v>
      </c>
      <c r="U61" s="101">
        <f t="shared" si="4"/>
        <v>113784</v>
      </c>
      <c r="V61" s="50"/>
      <c r="W61" s="100">
        <v>30027</v>
      </c>
      <c r="X61" s="50">
        <v>28570</v>
      </c>
      <c r="Y61" s="50">
        <v>42855</v>
      </c>
      <c r="Z61" s="101">
        <f t="shared" si="5"/>
        <v>101452</v>
      </c>
      <c r="AA61" s="50"/>
      <c r="AB61" s="100">
        <v>24027</v>
      </c>
      <c r="AC61" s="50">
        <v>22255</v>
      </c>
      <c r="AD61" s="50">
        <v>32782</v>
      </c>
      <c r="AE61" s="101">
        <f t="shared" si="6"/>
        <v>79064</v>
      </c>
      <c r="AF61" s="50"/>
      <c r="AG61" s="100">
        <v>25969</v>
      </c>
      <c r="AH61" s="50">
        <v>29970</v>
      </c>
      <c r="AI61" s="50">
        <v>40455</v>
      </c>
      <c r="AJ61" s="101">
        <f t="shared" si="7"/>
        <v>96394</v>
      </c>
      <c r="AK61" s="50"/>
      <c r="AL61" s="100">
        <v>24583</v>
      </c>
      <c r="AM61" s="50">
        <v>22665</v>
      </c>
      <c r="AN61" s="50">
        <v>33773</v>
      </c>
      <c r="AO61" s="101">
        <f t="shared" si="8"/>
        <v>81021</v>
      </c>
      <c r="AP61" s="50"/>
      <c r="AQ61" s="100">
        <v>29047</v>
      </c>
      <c r="AR61" s="50">
        <v>25382</v>
      </c>
      <c r="AS61" s="50">
        <v>36871</v>
      </c>
      <c r="AT61" s="101">
        <f t="shared" si="9"/>
        <v>91300</v>
      </c>
      <c r="AU61" s="50"/>
      <c r="AV61" s="100">
        <v>27008</v>
      </c>
      <c r="AW61" s="50">
        <v>24710</v>
      </c>
      <c r="AX61" s="50">
        <v>36540</v>
      </c>
      <c r="AY61" s="101">
        <f t="shared" si="10"/>
        <v>88258</v>
      </c>
      <c r="AZ61" s="50"/>
      <c r="BA61" s="100">
        <v>27291</v>
      </c>
      <c r="BB61" s="50">
        <v>22468</v>
      </c>
      <c r="BC61" s="50">
        <v>33550</v>
      </c>
      <c r="BD61" s="101">
        <f t="shared" si="11"/>
        <v>83309</v>
      </c>
      <c r="BE61" s="50"/>
      <c r="BF61" s="100">
        <v>29311</v>
      </c>
      <c r="BG61" s="50">
        <v>23808</v>
      </c>
      <c r="BH61" s="50">
        <v>35713</v>
      </c>
      <c r="BI61" s="101">
        <f t="shared" si="12"/>
        <v>88832</v>
      </c>
      <c r="BJ61" s="50"/>
      <c r="BK61" s="100">
        <v>28109</v>
      </c>
      <c r="BL61" s="50">
        <v>23352</v>
      </c>
      <c r="BM61" s="50">
        <v>34201</v>
      </c>
      <c r="BN61" s="101">
        <f t="shared" si="13"/>
        <v>85662</v>
      </c>
    </row>
    <row r="62" spans="1:66" ht="13.5">
      <c r="A62" s="268" t="s">
        <v>56</v>
      </c>
      <c r="B62" s="268"/>
      <c r="C62" s="100">
        <f t="shared" si="0"/>
        <v>3496502</v>
      </c>
      <c r="D62" s="50">
        <f t="shared" si="0"/>
        <v>3691422</v>
      </c>
      <c r="E62" s="50">
        <f t="shared" si="0"/>
        <v>5492735</v>
      </c>
      <c r="F62" s="101">
        <f t="shared" si="1"/>
        <v>12680659</v>
      </c>
      <c r="G62" s="50"/>
      <c r="H62" s="100">
        <v>318612</v>
      </c>
      <c r="I62" s="50">
        <v>301032</v>
      </c>
      <c r="J62" s="50">
        <v>451548</v>
      </c>
      <c r="K62" s="101">
        <f t="shared" si="2"/>
        <v>1071192</v>
      </c>
      <c r="L62" s="50"/>
      <c r="M62" s="100">
        <v>309753</v>
      </c>
      <c r="N62" s="50">
        <v>288451</v>
      </c>
      <c r="O62" s="50">
        <v>432753</v>
      </c>
      <c r="P62" s="101">
        <f t="shared" si="3"/>
        <v>1030957</v>
      </c>
      <c r="Q62" s="50"/>
      <c r="R62" s="100">
        <v>320679</v>
      </c>
      <c r="S62" s="50">
        <v>292374</v>
      </c>
      <c r="T62" s="50">
        <v>438561</v>
      </c>
      <c r="U62" s="101">
        <f t="shared" si="4"/>
        <v>1051614</v>
      </c>
      <c r="V62" s="50"/>
      <c r="W62" s="100">
        <v>317497</v>
      </c>
      <c r="X62" s="50">
        <v>294098</v>
      </c>
      <c r="Y62" s="50">
        <v>425024</v>
      </c>
      <c r="Z62" s="101">
        <f t="shared" si="5"/>
        <v>1036619</v>
      </c>
      <c r="AA62" s="50"/>
      <c r="AB62" s="100">
        <v>306359</v>
      </c>
      <c r="AC62" s="50">
        <v>304057</v>
      </c>
      <c r="AD62" s="50">
        <v>436511</v>
      </c>
      <c r="AE62" s="101">
        <f t="shared" si="6"/>
        <v>1046927</v>
      </c>
      <c r="AF62" s="50"/>
      <c r="AG62" s="100">
        <v>293490</v>
      </c>
      <c r="AH62" s="50">
        <v>298185</v>
      </c>
      <c r="AI62" s="50">
        <v>443827</v>
      </c>
      <c r="AJ62" s="101">
        <f t="shared" si="7"/>
        <v>1035502</v>
      </c>
      <c r="AK62" s="50"/>
      <c r="AL62" s="100">
        <v>325013</v>
      </c>
      <c r="AM62" s="50">
        <v>321745</v>
      </c>
      <c r="AN62" s="50">
        <v>481417</v>
      </c>
      <c r="AO62" s="101">
        <f t="shared" si="8"/>
        <v>1128175</v>
      </c>
      <c r="AP62" s="50"/>
      <c r="AQ62" s="100">
        <v>302583</v>
      </c>
      <c r="AR62" s="50">
        <v>321444</v>
      </c>
      <c r="AS62" s="50">
        <v>480817</v>
      </c>
      <c r="AT62" s="101">
        <f t="shared" si="9"/>
        <v>1104844</v>
      </c>
      <c r="AU62" s="50"/>
      <c r="AV62" s="100">
        <v>224303</v>
      </c>
      <c r="AW62" s="50">
        <v>303155</v>
      </c>
      <c r="AX62" s="50">
        <v>454657</v>
      </c>
      <c r="AY62" s="101">
        <f t="shared" si="10"/>
        <v>982115</v>
      </c>
      <c r="AZ62" s="50"/>
      <c r="BA62" s="100">
        <v>255055</v>
      </c>
      <c r="BB62" s="50">
        <v>297124</v>
      </c>
      <c r="BC62" s="50">
        <v>444785</v>
      </c>
      <c r="BD62" s="101">
        <f t="shared" si="11"/>
        <v>996964</v>
      </c>
      <c r="BE62" s="50"/>
      <c r="BF62" s="100">
        <v>253478</v>
      </c>
      <c r="BG62" s="50">
        <v>365720</v>
      </c>
      <c r="BH62" s="50">
        <v>548056</v>
      </c>
      <c r="BI62" s="101">
        <f t="shared" si="12"/>
        <v>1167254</v>
      </c>
      <c r="BJ62" s="50"/>
      <c r="BK62" s="100">
        <v>269680</v>
      </c>
      <c r="BL62" s="50">
        <v>304037</v>
      </c>
      <c r="BM62" s="50">
        <v>454779</v>
      </c>
      <c r="BN62" s="101">
        <f t="shared" si="13"/>
        <v>1028496</v>
      </c>
    </row>
    <row r="63" spans="1:66" ht="13.5">
      <c r="A63" s="268" t="s">
        <v>57</v>
      </c>
      <c r="B63" s="268"/>
      <c r="C63" s="100">
        <f t="shared" si="0"/>
        <v>2279322</v>
      </c>
      <c r="D63" s="50">
        <f t="shared" si="0"/>
        <v>2285569</v>
      </c>
      <c r="E63" s="50">
        <f t="shared" si="0"/>
        <v>3423038</v>
      </c>
      <c r="F63" s="101">
        <f t="shared" si="1"/>
        <v>7987929</v>
      </c>
      <c r="G63" s="50"/>
      <c r="H63" s="100">
        <v>213376</v>
      </c>
      <c r="I63" s="50">
        <v>184630</v>
      </c>
      <c r="J63" s="50">
        <v>277021</v>
      </c>
      <c r="K63" s="101">
        <f t="shared" si="2"/>
        <v>675027</v>
      </c>
      <c r="L63" s="50"/>
      <c r="M63" s="100">
        <v>219559</v>
      </c>
      <c r="N63" s="50">
        <v>189774</v>
      </c>
      <c r="O63" s="50">
        <v>284664</v>
      </c>
      <c r="P63" s="101">
        <f t="shared" si="3"/>
        <v>693997</v>
      </c>
      <c r="Q63" s="50"/>
      <c r="R63" s="100">
        <v>208679</v>
      </c>
      <c r="S63" s="50">
        <v>184428</v>
      </c>
      <c r="T63" s="50">
        <v>276644</v>
      </c>
      <c r="U63" s="101">
        <f t="shared" si="4"/>
        <v>669751</v>
      </c>
      <c r="V63" s="50"/>
      <c r="W63" s="100">
        <v>118349</v>
      </c>
      <c r="X63" s="50">
        <v>219766</v>
      </c>
      <c r="Y63" s="50">
        <v>329424</v>
      </c>
      <c r="Z63" s="101">
        <f t="shared" si="5"/>
        <v>667539</v>
      </c>
      <c r="AA63" s="50"/>
      <c r="AB63" s="100">
        <v>214210</v>
      </c>
      <c r="AC63" s="50">
        <v>189304</v>
      </c>
      <c r="AD63" s="50">
        <v>283955</v>
      </c>
      <c r="AE63" s="101">
        <f t="shared" si="6"/>
        <v>687469</v>
      </c>
      <c r="AF63" s="50"/>
      <c r="AG63" s="100">
        <v>203815</v>
      </c>
      <c r="AH63" s="50">
        <v>179928</v>
      </c>
      <c r="AI63" s="50">
        <v>269293</v>
      </c>
      <c r="AJ63" s="101">
        <f t="shared" si="7"/>
        <v>653036</v>
      </c>
      <c r="AK63" s="50"/>
      <c r="AL63" s="100">
        <v>193290</v>
      </c>
      <c r="AM63" s="50">
        <v>178931</v>
      </c>
      <c r="AN63" s="50">
        <v>266745</v>
      </c>
      <c r="AO63" s="101">
        <f t="shared" si="8"/>
        <v>638966</v>
      </c>
      <c r="AP63" s="50"/>
      <c r="AQ63" s="100">
        <v>192086</v>
      </c>
      <c r="AR63" s="50">
        <v>184067</v>
      </c>
      <c r="AS63" s="50">
        <v>274301</v>
      </c>
      <c r="AT63" s="101">
        <f t="shared" si="9"/>
        <v>650454</v>
      </c>
      <c r="AU63" s="50"/>
      <c r="AV63" s="100">
        <v>183340</v>
      </c>
      <c r="AW63" s="50">
        <v>180915</v>
      </c>
      <c r="AX63" s="50">
        <v>270999</v>
      </c>
      <c r="AY63" s="101">
        <f t="shared" si="10"/>
        <v>635254</v>
      </c>
      <c r="AZ63" s="50"/>
      <c r="BA63" s="100">
        <v>189592</v>
      </c>
      <c r="BB63" s="50">
        <v>185674</v>
      </c>
      <c r="BC63" s="50">
        <v>278211</v>
      </c>
      <c r="BD63" s="101">
        <f t="shared" si="11"/>
        <v>653477</v>
      </c>
      <c r="BE63" s="50"/>
      <c r="BF63" s="100">
        <v>189693</v>
      </c>
      <c r="BG63" s="50">
        <v>190564</v>
      </c>
      <c r="BH63" s="50">
        <v>285771</v>
      </c>
      <c r="BI63" s="101">
        <f t="shared" si="12"/>
        <v>666028</v>
      </c>
      <c r="BJ63" s="50"/>
      <c r="BK63" s="100">
        <v>153333</v>
      </c>
      <c r="BL63" s="50">
        <v>217588</v>
      </c>
      <c r="BM63" s="50">
        <v>326010</v>
      </c>
      <c r="BN63" s="101">
        <f t="shared" si="13"/>
        <v>696931</v>
      </c>
    </row>
    <row r="64" spans="1:66" ht="13.5">
      <c r="A64" s="268" t="s">
        <v>58</v>
      </c>
      <c r="B64" s="268"/>
      <c r="C64" s="100">
        <f t="shared" si="0"/>
        <v>849425</v>
      </c>
      <c r="D64" s="50">
        <f t="shared" si="0"/>
        <v>829131</v>
      </c>
      <c r="E64" s="50">
        <f t="shared" si="0"/>
        <v>1243699</v>
      </c>
      <c r="F64" s="101">
        <f t="shared" si="1"/>
        <v>2922255</v>
      </c>
      <c r="G64" s="50"/>
      <c r="H64" s="100">
        <v>74092</v>
      </c>
      <c r="I64" s="50">
        <v>67058</v>
      </c>
      <c r="J64" s="50">
        <v>100588</v>
      </c>
      <c r="K64" s="101">
        <f t="shared" si="2"/>
        <v>241738</v>
      </c>
      <c r="L64" s="50"/>
      <c r="M64" s="100">
        <v>76789</v>
      </c>
      <c r="N64" s="50">
        <v>72862</v>
      </c>
      <c r="O64" s="50">
        <v>109292</v>
      </c>
      <c r="P64" s="101">
        <f t="shared" si="3"/>
        <v>258943</v>
      </c>
      <c r="Q64" s="50"/>
      <c r="R64" s="100">
        <v>69541</v>
      </c>
      <c r="S64" s="50">
        <v>67179</v>
      </c>
      <c r="T64" s="50">
        <v>100771</v>
      </c>
      <c r="U64" s="101">
        <f t="shared" si="4"/>
        <v>237491</v>
      </c>
      <c r="V64" s="50"/>
      <c r="W64" s="100">
        <v>73894</v>
      </c>
      <c r="X64" s="50">
        <v>71574</v>
      </c>
      <c r="Y64" s="50">
        <v>107357</v>
      </c>
      <c r="Z64" s="101">
        <f t="shared" si="5"/>
        <v>252825</v>
      </c>
      <c r="AA64" s="50"/>
      <c r="AB64" s="100">
        <v>70066</v>
      </c>
      <c r="AC64" s="50">
        <v>67641</v>
      </c>
      <c r="AD64" s="50">
        <v>101463</v>
      </c>
      <c r="AE64" s="101">
        <f t="shared" si="6"/>
        <v>239170</v>
      </c>
      <c r="AF64" s="50"/>
      <c r="AG64" s="100">
        <v>74947</v>
      </c>
      <c r="AH64" s="50">
        <v>79328</v>
      </c>
      <c r="AI64" s="50">
        <v>118994</v>
      </c>
      <c r="AJ64" s="101">
        <f t="shared" si="7"/>
        <v>273269</v>
      </c>
      <c r="AK64" s="50"/>
      <c r="AL64" s="100">
        <v>76739</v>
      </c>
      <c r="AM64" s="50">
        <v>78234</v>
      </c>
      <c r="AN64" s="50">
        <v>117351</v>
      </c>
      <c r="AO64" s="101">
        <f t="shared" si="8"/>
        <v>272324</v>
      </c>
      <c r="AP64" s="50"/>
      <c r="AQ64" s="100">
        <v>73330</v>
      </c>
      <c r="AR64" s="50">
        <v>71387</v>
      </c>
      <c r="AS64" s="50">
        <v>107081</v>
      </c>
      <c r="AT64" s="101">
        <f t="shared" si="9"/>
        <v>251798</v>
      </c>
      <c r="AU64" s="50"/>
      <c r="AV64" s="100">
        <v>64857</v>
      </c>
      <c r="AW64" s="50">
        <v>65400</v>
      </c>
      <c r="AX64" s="50">
        <v>98100</v>
      </c>
      <c r="AY64" s="101">
        <f t="shared" si="10"/>
        <v>228357</v>
      </c>
      <c r="AZ64" s="50"/>
      <c r="BA64" s="100">
        <v>65230</v>
      </c>
      <c r="BB64" s="50">
        <v>63889</v>
      </c>
      <c r="BC64" s="50">
        <v>95833</v>
      </c>
      <c r="BD64" s="101">
        <f t="shared" si="11"/>
        <v>224952</v>
      </c>
      <c r="BE64" s="50"/>
      <c r="BF64" s="100">
        <v>66620</v>
      </c>
      <c r="BG64" s="50">
        <v>65837</v>
      </c>
      <c r="BH64" s="50">
        <v>98756</v>
      </c>
      <c r="BI64" s="101">
        <f t="shared" si="12"/>
        <v>231213</v>
      </c>
      <c r="BJ64" s="50"/>
      <c r="BK64" s="100">
        <v>63320</v>
      </c>
      <c r="BL64" s="50">
        <v>58742</v>
      </c>
      <c r="BM64" s="50">
        <v>88113</v>
      </c>
      <c r="BN64" s="101">
        <f t="shared" si="13"/>
        <v>210175</v>
      </c>
    </row>
    <row r="65" spans="1:66" ht="13.5">
      <c r="A65" s="268"/>
      <c r="B65" s="268"/>
      <c r="C65" s="100"/>
      <c r="D65" s="50"/>
      <c r="E65" s="50"/>
      <c r="F65" s="101"/>
      <c r="G65" s="50"/>
      <c r="H65" s="100"/>
      <c r="I65" s="50"/>
      <c r="J65" s="50"/>
      <c r="K65" s="101"/>
      <c r="L65" s="50"/>
      <c r="M65" s="100"/>
      <c r="N65" s="50"/>
      <c r="O65" s="50"/>
      <c r="P65" s="101"/>
      <c r="Q65" s="50"/>
      <c r="R65" s="100"/>
      <c r="S65" s="50"/>
      <c r="T65" s="50"/>
      <c r="U65" s="101"/>
      <c r="V65" s="50"/>
      <c r="W65" s="100"/>
      <c r="X65" s="50"/>
      <c r="Y65" s="50"/>
      <c r="Z65" s="101"/>
      <c r="AA65" s="50"/>
      <c r="AB65" s="100"/>
      <c r="AC65" s="50"/>
      <c r="AD65" s="50"/>
      <c r="AE65" s="101"/>
      <c r="AF65" s="50"/>
      <c r="AG65" s="100"/>
      <c r="AH65" s="50"/>
      <c r="AI65" s="50"/>
      <c r="AJ65" s="101"/>
      <c r="AK65" s="50"/>
      <c r="AL65" s="100"/>
      <c r="AM65" s="50"/>
      <c r="AN65" s="50"/>
      <c r="AO65" s="101"/>
      <c r="AP65" s="50"/>
      <c r="AQ65" s="100"/>
      <c r="AR65" s="50"/>
      <c r="AS65" s="50"/>
      <c r="AT65" s="101"/>
      <c r="AU65" s="50"/>
      <c r="AV65" s="100"/>
      <c r="AW65" s="50"/>
      <c r="AX65" s="50"/>
      <c r="AY65" s="101"/>
      <c r="AZ65" s="50"/>
      <c r="BA65" s="100"/>
      <c r="BB65" s="50"/>
      <c r="BC65" s="50"/>
      <c r="BD65" s="101"/>
      <c r="BE65" s="50"/>
      <c r="BF65" s="100"/>
      <c r="BG65" s="50"/>
      <c r="BH65" s="50"/>
      <c r="BI65" s="101"/>
      <c r="BJ65" s="50"/>
      <c r="BK65" s="100"/>
      <c r="BL65" s="50"/>
      <c r="BM65" s="50"/>
      <c r="BN65" s="101"/>
    </row>
    <row r="66" spans="1:66" s="260" customFormat="1" ht="14.25" thickBot="1">
      <c r="A66" s="255" t="s">
        <v>78</v>
      </c>
      <c r="B66" s="255"/>
      <c r="C66" s="105">
        <f>SUM(C7:C64)</f>
        <v>295671722</v>
      </c>
      <c r="D66" s="106">
        <f>SUM(D7:D64)</f>
        <v>351586807</v>
      </c>
      <c r="E66" s="106">
        <f>SUM(E7:E64)</f>
        <v>523468474</v>
      </c>
      <c r="F66" s="107">
        <f>SUM(F7:F64)</f>
        <v>1170727003</v>
      </c>
      <c r="G66" s="271"/>
      <c r="H66" s="272">
        <f>SUM(H7:H64)</f>
        <v>26092101</v>
      </c>
      <c r="I66" s="106">
        <f>SUM(I7:I64)</f>
        <v>28597992</v>
      </c>
      <c r="J66" s="106">
        <f>SUM(J7:J64)</f>
        <v>42848297</v>
      </c>
      <c r="K66" s="107">
        <f>SUM(K7:K64)</f>
        <v>97538390</v>
      </c>
      <c r="L66" s="271"/>
      <c r="M66" s="272">
        <f>SUM(M7:M64)</f>
        <v>25483718</v>
      </c>
      <c r="N66" s="106">
        <f>SUM(N7:N64)</f>
        <v>30575477</v>
      </c>
      <c r="O66" s="106">
        <f>SUM(O7:O64)</f>
        <v>45842428</v>
      </c>
      <c r="P66" s="107">
        <f>SUM(P7:P64)</f>
        <v>101901623</v>
      </c>
      <c r="Q66" s="271"/>
      <c r="R66" s="272">
        <f>SUM(R7:R64)</f>
        <v>25277396</v>
      </c>
      <c r="S66" s="106">
        <f>SUM(S7:S64)</f>
        <v>30712915</v>
      </c>
      <c r="T66" s="106">
        <f>SUM(T7:T64)</f>
        <v>45756675</v>
      </c>
      <c r="U66" s="107">
        <f>SUM(U7:U64)</f>
        <v>101746986</v>
      </c>
      <c r="V66" s="271"/>
      <c r="W66" s="272">
        <f>SUM(W7:W64)</f>
        <v>25991937</v>
      </c>
      <c r="X66" s="106">
        <f>SUM(X7:X64)</f>
        <v>31022466</v>
      </c>
      <c r="Y66" s="106">
        <f>SUM(Y7:Y64)</f>
        <v>45810929</v>
      </c>
      <c r="Z66" s="107">
        <f>SUM(Z7:Z64)</f>
        <v>102825332</v>
      </c>
      <c r="AA66" s="271"/>
      <c r="AB66" s="272">
        <f>SUM(AB7:AB64)</f>
        <v>25297409</v>
      </c>
      <c r="AC66" s="106">
        <f>SUM(AC7:AC64)</f>
        <v>30988560</v>
      </c>
      <c r="AD66" s="106">
        <f>SUM(AD7:AD64)</f>
        <v>45723887</v>
      </c>
      <c r="AE66" s="107">
        <f>SUM(AE7:AE64)</f>
        <v>102009856</v>
      </c>
      <c r="AF66" s="271"/>
      <c r="AG66" s="272">
        <f>SUM(AG7:AG64)</f>
        <v>25384578</v>
      </c>
      <c r="AH66" s="106">
        <f>SUM(AH7:AH64)</f>
        <v>30712102</v>
      </c>
      <c r="AI66" s="106">
        <f>SUM(AI7:AI64)</f>
        <v>45874271</v>
      </c>
      <c r="AJ66" s="107">
        <f>SUM(AJ7:AJ64)</f>
        <v>101970951</v>
      </c>
      <c r="AK66" s="271"/>
      <c r="AL66" s="272">
        <f>SUM(AL7:AL64)</f>
        <v>24442647</v>
      </c>
      <c r="AM66" s="106">
        <f>SUM(AM7:AM64)</f>
        <v>30003796</v>
      </c>
      <c r="AN66" s="106">
        <f>SUM(AN7:AN64)</f>
        <v>44860399</v>
      </c>
      <c r="AO66" s="107">
        <f>SUM(AO7:AO64)</f>
        <v>99306842</v>
      </c>
      <c r="AP66" s="271"/>
      <c r="AQ66" s="272">
        <f>SUM(AQ7:AQ64)</f>
        <v>25078945</v>
      </c>
      <c r="AR66" s="106">
        <f>SUM(AR7:AR64)</f>
        <v>30321804</v>
      </c>
      <c r="AS66" s="106">
        <f>SUM(AS7:AS64)</f>
        <v>45321441</v>
      </c>
      <c r="AT66" s="107">
        <f>SUM(AT7:AT64)</f>
        <v>100722190</v>
      </c>
      <c r="AU66" s="271"/>
      <c r="AV66" s="272">
        <f>SUM(AV7:AV64)</f>
        <v>24866722</v>
      </c>
      <c r="AW66" s="106">
        <f>SUM(AW7:AW64)</f>
        <v>30760167</v>
      </c>
      <c r="AX66" s="106">
        <f>SUM(AX7:AX64)</f>
        <v>46047089</v>
      </c>
      <c r="AY66" s="107">
        <f>SUM(AY7:AY64)</f>
        <v>101673978</v>
      </c>
      <c r="AZ66" s="271"/>
      <c r="BA66" s="272">
        <f>SUM(BA7:BA64)</f>
        <v>25394650</v>
      </c>
      <c r="BB66" s="106">
        <f>SUM(BB7:BB64)</f>
        <v>31016679</v>
      </c>
      <c r="BC66" s="106">
        <f>SUM(BC7:BC64)</f>
        <v>45241211</v>
      </c>
      <c r="BD66" s="107">
        <f>SUM(BD7:BD64)</f>
        <v>101652540</v>
      </c>
      <c r="BE66" s="271"/>
      <c r="BF66" s="272">
        <f>SUM(BF7:BF64)</f>
        <v>20850339</v>
      </c>
      <c r="BG66" s="106">
        <f>SUM(BG7:BG64)</f>
        <v>23275773</v>
      </c>
      <c r="BH66" s="106">
        <f>SUM(BH7:BH64)</f>
        <v>34852319</v>
      </c>
      <c r="BI66" s="107">
        <f>SUM(BI7:BI64)</f>
        <v>78978431</v>
      </c>
      <c r="BJ66" s="271"/>
      <c r="BK66" s="272">
        <f>SUM(BK7:BK64)</f>
        <v>21511280</v>
      </c>
      <c r="BL66" s="106">
        <f>SUM(BL7:BL64)</f>
        <v>23599076</v>
      </c>
      <c r="BM66" s="106">
        <f>SUM(BM7:BM64)</f>
        <v>35289528</v>
      </c>
      <c r="BN66" s="107">
        <f>SUM(BN7:BN64)</f>
        <v>80399884</v>
      </c>
    </row>
    <row r="67" spans="8:66" ht="13.5">
      <c r="H67" s="273"/>
      <c r="I67" s="273"/>
      <c r="J67" s="273"/>
      <c r="K67" s="274"/>
      <c r="M67" s="273"/>
      <c r="N67" s="273"/>
      <c r="O67" s="273"/>
      <c r="P67" s="274"/>
      <c r="R67" s="273"/>
      <c r="S67" s="273"/>
      <c r="T67" s="273"/>
      <c r="U67" s="274"/>
      <c r="W67" s="273"/>
      <c r="X67" s="273"/>
      <c r="Y67" s="273"/>
      <c r="Z67" s="274"/>
      <c r="AB67" s="273"/>
      <c r="AC67" s="273"/>
      <c r="AD67" s="273"/>
      <c r="AE67" s="274"/>
      <c r="AG67" s="273"/>
      <c r="AH67" s="273"/>
      <c r="AI67" s="273"/>
      <c r="AJ67" s="274"/>
      <c r="AL67" s="273"/>
      <c r="AM67" s="273"/>
      <c r="AN67" s="273"/>
      <c r="AO67" s="274"/>
      <c r="AQ67" s="273"/>
      <c r="AR67" s="273"/>
      <c r="AS67" s="273"/>
      <c r="AT67" s="274"/>
      <c r="AV67" s="273"/>
      <c r="AW67" s="273"/>
      <c r="AX67" s="273"/>
      <c r="AY67" s="274"/>
      <c r="BA67" s="273"/>
      <c r="BB67" s="273"/>
      <c r="BC67" s="273"/>
      <c r="BD67" s="274"/>
      <c r="BF67" s="273"/>
      <c r="BG67" s="273"/>
      <c r="BH67" s="273"/>
      <c r="BI67" s="274"/>
      <c r="BK67" s="273"/>
      <c r="BL67" s="273"/>
      <c r="BM67" s="273"/>
      <c r="BN67" s="274"/>
    </row>
    <row r="68" spans="1:10" ht="13.5">
      <c r="A68" s="267" t="s">
        <v>115</v>
      </c>
      <c r="B68" s="267"/>
      <c r="C68" s="267"/>
      <c r="D68" s="267"/>
      <c r="E68" s="267"/>
      <c r="F68" s="267"/>
      <c r="G68" s="267"/>
      <c r="H68" s="267"/>
      <c r="I68" s="267"/>
      <c r="J68" s="267"/>
    </row>
  </sheetData>
  <sheetProtection/>
  <mergeCells count="25">
    <mergeCell ref="AB3:AE3"/>
    <mergeCell ref="C3:F3"/>
    <mergeCell ref="H3:K3"/>
    <mergeCell ref="M3:P3"/>
    <mergeCell ref="R3:U3"/>
    <mergeCell ref="W3:Z3"/>
    <mergeCell ref="BK3:BN3"/>
    <mergeCell ref="AQ3:AT3"/>
    <mergeCell ref="AV3:AY3"/>
    <mergeCell ref="BA3:BD3"/>
    <mergeCell ref="BF3:BI3"/>
    <mergeCell ref="AQ2:AT2"/>
    <mergeCell ref="AV2:AY2"/>
    <mergeCell ref="AG3:AJ3"/>
    <mergeCell ref="AL3:AO3"/>
    <mergeCell ref="BA2:BD2"/>
    <mergeCell ref="BF2:BI2"/>
    <mergeCell ref="BK2:BN2"/>
    <mergeCell ref="H2:K2"/>
    <mergeCell ref="M2:P2"/>
    <mergeCell ref="R2:U2"/>
    <mergeCell ref="W2:Z2"/>
    <mergeCell ref="AB2:AE2"/>
    <mergeCell ref="AG2:AJ2"/>
    <mergeCell ref="AL2:AO2"/>
  </mergeCells>
  <printOptions horizontalCentered="1"/>
  <pageMargins left="0" right="0" top="0.5" bottom="0.25" header="0.25" footer="0"/>
  <pageSetup blackAndWhite="1" horizontalDpi="600" verticalDpi="600" orientation="landscape" scale="67" r:id="rId3"/>
  <headerFooter alignWithMargins="0">
    <oddHeader>&amp;RPAGE &amp;P OF &amp;N</oddHeader>
    <oddFooter xml:space="preserve">&amp;L&amp;Z&amp;F&amp;A&amp;R </oddFooter>
  </headerFooter>
  <colBreaks count="4" manualBreakCount="4">
    <brk id="16" max="65" man="1"/>
    <brk id="21" max="65" man="1"/>
    <brk id="36" max="65" man="1"/>
    <brk id="51" max="6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N223"/>
  <sheetViews>
    <sheetView zoomScaleSheetLayoutView="100" zoomScalePageLayoutView="0" workbookViewId="0" topLeftCell="A1">
      <pane xSplit="2" ySplit="6" topLeftCell="C3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51" sqref="J51"/>
    </sheetView>
  </sheetViews>
  <sheetFormatPr defaultColWidth="9.140625" defaultRowHeight="12.75"/>
  <cols>
    <col min="1" max="1" width="20.7109375" style="49" customWidth="1"/>
    <col min="2" max="2" width="2.421875" style="49" customWidth="1"/>
    <col min="3" max="3" width="8.28125" style="50" bestFit="1" customWidth="1"/>
    <col min="4" max="4" width="13.57421875" style="50" bestFit="1" customWidth="1"/>
    <col min="5" max="6" width="14.8515625" style="50" bestFit="1" customWidth="1"/>
    <col min="7" max="7" width="3.57421875" style="49" customWidth="1"/>
    <col min="8" max="8" width="8.28125" style="67" bestFit="1" customWidth="1"/>
    <col min="9" max="10" width="13.57421875" style="52" bestFit="1" customWidth="1"/>
    <col min="11" max="11" width="13.57421875" style="50" bestFit="1" customWidth="1"/>
    <col min="12" max="12" width="2.28125" style="50" customWidth="1"/>
    <col min="13" max="13" width="8.28125" style="67" bestFit="1" customWidth="1"/>
    <col min="14" max="14" width="11.57421875" style="52" bestFit="1" customWidth="1"/>
    <col min="15" max="15" width="13.57421875" style="52" bestFit="1" customWidth="1"/>
    <col min="16" max="16" width="13.57421875" style="50" bestFit="1" customWidth="1"/>
    <col min="17" max="17" width="2.28125" style="50" customWidth="1"/>
    <col min="18" max="18" width="8.28125" style="67" bestFit="1" customWidth="1"/>
    <col min="19" max="19" width="11.57421875" style="52" bestFit="1" customWidth="1"/>
    <col min="20" max="20" width="13.57421875" style="52" bestFit="1" customWidth="1"/>
    <col min="21" max="21" width="13.57421875" style="50" bestFit="1" customWidth="1"/>
    <col min="22" max="22" width="2.28125" style="50" customWidth="1"/>
    <col min="23" max="23" width="8.28125" style="67" bestFit="1" customWidth="1"/>
    <col min="24" max="25" width="11.57421875" style="52" bestFit="1" customWidth="1"/>
    <col min="26" max="26" width="13.57421875" style="50" bestFit="1" customWidth="1"/>
    <col min="27" max="27" width="2.28125" style="50" customWidth="1"/>
    <col min="28" max="28" width="8.28125" style="67" bestFit="1" customWidth="1"/>
    <col min="29" max="30" width="11.57421875" style="52" bestFit="1" customWidth="1"/>
    <col min="31" max="31" width="13.57421875" style="50" bestFit="1" customWidth="1"/>
    <col min="32" max="32" width="2.28125" style="50" customWidth="1"/>
    <col min="33" max="33" width="8.28125" style="67" bestFit="1" customWidth="1"/>
    <col min="34" max="35" width="11.57421875" style="52" bestFit="1" customWidth="1"/>
    <col min="36" max="36" width="13.57421875" style="50" bestFit="1" customWidth="1"/>
    <col min="37" max="37" width="2.28125" style="50" customWidth="1"/>
    <col min="38" max="38" width="8.28125" style="67" bestFit="1" customWidth="1"/>
    <col min="39" max="40" width="11.57421875" style="52" bestFit="1" customWidth="1"/>
    <col min="41" max="41" width="13.57421875" style="50" bestFit="1" customWidth="1"/>
    <col min="42" max="42" width="2.28125" style="50" customWidth="1"/>
    <col min="43" max="43" width="8.28125" style="67" bestFit="1" customWidth="1"/>
    <col min="44" max="45" width="11.57421875" style="52" bestFit="1" customWidth="1"/>
    <col min="46" max="46" width="13.57421875" style="50" bestFit="1" customWidth="1"/>
    <col min="47" max="47" width="2.28125" style="50" customWidth="1"/>
    <col min="48" max="48" width="8.28125" style="67" bestFit="1" customWidth="1"/>
    <col min="49" max="50" width="11.57421875" style="52" bestFit="1" customWidth="1"/>
    <col min="51" max="51" width="13.57421875" style="50" bestFit="1" customWidth="1"/>
    <col min="52" max="52" width="2.28125" style="50" customWidth="1"/>
    <col min="53" max="53" width="8.28125" style="67" bestFit="1" customWidth="1"/>
    <col min="54" max="55" width="13.57421875" style="52" bestFit="1" customWidth="1"/>
    <col min="56" max="56" width="13.57421875" style="50" bestFit="1" customWidth="1"/>
    <col min="57" max="57" width="2.28125" style="50" customWidth="1"/>
    <col min="58" max="58" width="8.28125" style="67" bestFit="1" customWidth="1"/>
    <col min="59" max="59" width="11.57421875" style="52" bestFit="1" customWidth="1"/>
    <col min="60" max="60" width="13.57421875" style="52" bestFit="1" customWidth="1"/>
    <col min="61" max="61" width="13.57421875" style="50" bestFit="1" customWidth="1"/>
    <col min="62" max="62" width="2.28125" style="50" customWidth="1"/>
    <col min="63" max="63" width="8.28125" style="67" bestFit="1" customWidth="1"/>
    <col min="64" max="65" width="13.57421875" style="52" bestFit="1" customWidth="1"/>
    <col min="66" max="66" width="13.57421875" style="50" bestFit="1" customWidth="1"/>
    <col min="67" max="16384" width="9.140625" style="53" customWidth="1"/>
  </cols>
  <sheetData>
    <row r="1" spans="1:63" ht="13.5">
      <c r="A1" s="48" t="s">
        <v>120</v>
      </c>
      <c r="H1" s="51"/>
      <c r="M1" s="51"/>
      <c r="R1" s="51"/>
      <c r="W1" s="51"/>
      <c r="AB1" s="51"/>
      <c r="AG1" s="51"/>
      <c r="AL1" s="51"/>
      <c r="AQ1" s="51"/>
      <c r="AV1" s="51"/>
      <c r="BA1" s="51"/>
      <c r="BF1" s="51"/>
      <c r="BK1" s="51"/>
    </row>
    <row r="2" spans="1:63" ht="14.25" thickBot="1">
      <c r="A2" s="54" t="s">
        <v>121</v>
      </c>
      <c r="H2" s="51"/>
      <c r="M2" s="51"/>
      <c r="R2" s="51"/>
      <c r="W2" s="51"/>
      <c r="AB2" s="51"/>
      <c r="AG2" s="51"/>
      <c r="AL2" s="51"/>
      <c r="AQ2" s="51"/>
      <c r="AV2" s="51"/>
      <c r="BA2" s="51"/>
      <c r="BF2" s="51"/>
      <c r="BK2" s="51"/>
    </row>
    <row r="3" spans="2:66" ht="14.25" thickBot="1">
      <c r="B3" s="55"/>
      <c r="C3" s="56" t="s">
        <v>122</v>
      </c>
      <c r="D3" s="57"/>
      <c r="E3" s="57"/>
      <c r="F3" s="58"/>
      <c r="G3" s="55"/>
      <c r="H3" s="59" t="s">
        <v>123</v>
      </c>
      <c r="I3" s="60"/>
      <c r="J3" s="60"/>
      <c r="K3" s="61"/>
      <c r="M3" s="59" t="s">
        <v>124</v>
      </c>
      <c r="N3" s="60"/>
      <c r="O3" s="60"/>
      <c r="P3" s="61"/>
      <c r="R3" s="59" t="s">
        <v>125</v>
      </c>
      <c r="S3" s="60"/>
      <c r="T3" s="60"/>
      <c r="U3" s="61"/>
      <c r="W3" s="59" t="s">
        <v>126</v>
      </c>
      <c r="X3" s="60"/>
      <c r="Y3" s="60"/>
      <c r="Z3" s="61"/>
      <c r="AB3" s="59" t="s">
        <v>127</v>
      </c>
      <c r="AC3" s="60"/>
      <c r="AD3" s="60"/>
      <c r="AE3" s="61"/>
      <c r="AG3" s="59" t="s">
        <v>128</v>
      </c>
      <c r="AH3" s="60"/>
      <c r="AI3" s="60"/>
      <c r="AJ3" s="61"/>
      <c r="AL3" s="59" t="s">
        <v>129</v>
      </c>
      <c r="AM3" s="60"/>
      <c r="AN3" s="60"/>
      <c r="AO3" s="61"/>
      <c r="AQ3" s="59" t="s">
        <v>130</v>
      </c>
      <c r="AR3" s="60"/>
      <c r="AS3" s="60"/>
      <c r="AT3" s="61"/>
      <c r="AV3" s="59" t="s">
        <v>131</v>
      </c>
      <c r="AW3" s="60"/>
      <c r="AX3" s="60"/>
      <c r="AY3" s="61"/>
      <c r="BA3" s="59" t="s">
        <v>132</v>
      </c>
      <c r="BB3" s="60"/>
      <c r="BC3" s="60"/>
      <c r="BD3" s="61"/>
      <c r="BF3" s="59" t="s">
        <v>133</v>
      </c>
      <c r="BG3" s="60"/>
      <c r="BH3" s="60"/>
      <c r="BI3" s="61"/>
      <c r="BK3" s="59" t="s">
        <v>134</v>
      </c>
      <c r="BL3" s="60"/>
      <c r="BM3" s="60"/>
      <c r="BN3" s="61"/>
    </row>
    <row r="4" spans="2:66" ht="13.5">
      <c r="B4" s="55"/>
      <c r="C4" s="62" t="s">
        <v>61</v>
      </c>
      <c r="D4" s="63" t="s">
        <v>65</v>
      </c>
      <c r="E4" s="62" t="s">
        <v>60</v>
      </c>
      <c r="F4" s="62" t="s">
        <v>67</v>
      </c>
      <c r="G4" s="55"/>
      <c r="H4" s="62" t="s">
        <v>61</v>
      </c>
      <c r="I4" s="64" t="s">
        <v>65</v>
      </c>
      <c r="J4" s="62" t="s">
        <v>60</v>
      </c>
      <c r="K4" s="62" t="s">
        <v>67</v>
      </c>
      <c r="L4" s="65"/>
      <c r="M4" s="62" t="s">
        <v>61</v>
      </c>
      <c r="N4" s="64" t="s">
        <v>65</v>
      </c>
      <c r="O4" s="62" t="s">
        <v>60</v>
      </c>
      <c r="P4" s="62" t="s">
        <v>67</v>
      </c>
      <c r="Q4" s="65"/>
      <c r="R4" s="62" t="s">
        <v>61</v>
      </c>
      <c r="S4" s="64" t="s">
        <v>65</v>
      </c>
      <c r="T4" s="62" t="s">
        <v>60</v>
      </c>
      <c r="U4" s="62" t="s">
        <v>67</v>
      </c>
      <c r="V4" s="65"/>
      <c r="W4" s="62" t="s">
        <v>61</v>
      </c>
      <c r="X4" s="64" t="s">
        <v>65</v>
      </c>
      <c r="Y4" s="62" t="s">
        <v>60</v>
      </c>
      <c r="Z4" s="62" t="s">
        <v>67</v>
      </c>
      <c r="AA4" s="65"/>
      <c r="AB4" s="62" t="s">
        <v>61</v>
      </c>
      <c r="AC4" s="64" t="s">
        <v>65</v>
      </c>
      <c r="AD4" s="62" t="s">
        <v>60</v>
      </c>
      <c r="AE4" s="62" t="s">
        <v>67</v>
      </c>
      <c r="AF4" s="65"/>
      <c r="AG4" s="62" t="s">
        <v>61</v>
      </c>
      <c r="AH4" s="64" t="s">
        <v>65</v>
      </c>
      <c r="AI4" s="62" t="s">
        <v>60</v>
      </c>
      <c r="AJ4" s="62" t="s">
        <v>67</v>
      </c>
      <c r="AK4" s="65"/>
      <c r="AL4" s="62" t="s">
        <v>61</v>
      </c>
      <c r="AM4" s="64" t="s">
        <v>65</v>
      </c>
      <c r="AN4" s="62" t="s">
        <v>60</v>
      </c>
      <c r="AO4" s="62" t="s">
        <v>67</v>
      </c>
      <c r="AP4" s="65"/>
      <c r="AQ4" s="62" t="s">
        <v>61</v>
      </c>
      <c r="AR4" s="64" t="s">
        <v>65</v>
      </c>
      <c r="AS4" s="62" t="s">
        <v>60</v>
      </c>
      <c r="AT4" s="62" t="s">
        <v>67</v>
      </c>
      <c r="AU4" s="65"/>
      <c r="AV4" s="62" t="s">
        <v>61</v>
      </c>
      <c r="AW4" s="64" t="s">
        <v>65</v>
      </c>
      <c r="AX4" s="62" t="s">
        <v>60</v>
      </c>
      <c r="AY4" s="62" t="s">
        <v>67</v>
      </c>
      <c r="AZ4" s="65"/>
      <c r="BA4" s="62" t="s">
        <v>61</v>
      </c>
      <c r="BB4" s="64" t="s">
        <v>65</v>
      </c>
      <c r="BC4" s="62" t="s">
        <v>60</v>
      </c>
      <c r="BD4" s="62" t="s">
        <v>67</v>
      </c>
      <c r="BE4" s="65"/>
      <c r="BF4" s="62" t="s">
        <v>61</v>
      </c>
      <c r="BG4" s="64" t="s">
        <v>65</v>
      </c>
      <c r="BH4" s="62" t="s">
        <v>60</v>
      </c>
      <c r="BI4" s="62" t="s">
        <v>67</v>
      </c>
      <c r="BJ4" s="65"/>
      <c r="BK4" s="62" t="s">
        <v>61</v>
      </c>
      <c r="BL4" s="64" t="s">
        <v>65</v>
      </c>
      <c r="BM4" s="62" t="s">
        <v>60</v>
      </c>
      <c r="BN4" s="62" t="s">
        <v>67</v>
      </c>
    </row>
    <row r="5" spans="1:66" ht="14.25" thickBot="1">
      <c r="A5" s="66" t="s">
        <v>0</v>
      </c>
      <c r="B5" s="67"/>
      <c r="C5" s="68" t="s">
        <v>66</v>
      </c>
      <c r="D5" s="69" t="s">
        <v>66</v>
      </c>
      <c r="E5" s="68" t="s">
        <v>66</v>
      </c>
      <c r="F5" s="68" t="s">
        <v>63</v>
      </c>
      <c r="G5" s="67"/>
      <c r="H5" s="68" t="s">
        <v>66</v>
      </c>
      <c r="I5" s="68" t="s">
        <v>66</v>
      </c>
      <c r="J5" s="68" t="s">
        <v>66</v>
      </c>
      <c r="K5" s="68" t="s">
        <v>62</v>
      </c>
      <c r="L5" s="65"/>
      <c r="M5" s="68" t="s">
        <v>66</v>
      </c>
      <c r="N5" s="68" t="s">
        <v>66</v>
      </c>
      <c r="O5" s="68" t="s">
        <v>66</v>
      </c>
      <c r="P5" s="68" t="s">
        <v>62</v>
      </c>
      <c r="Q5" s="65"/>
      <c r="R5" s="68" t="s">
        <v>66</v>
      </c>
      <c r="S5" s="68" t="s">
        <v>66</v>
      </c>
      <c r="T5" s="68" t="s">
        <v>66</v>
      </c>
      <c r="U5" s="68" t="s">
        <v>62</v>
      </c>
      <c r="V5" s="65"/>
      <c r="W5" s="68" t="s">
        <v>66</v>
      </c>
      <c r="X5" s="68" t="s">
        <v>66</v>
      </c>
      <c r="Y5" s="68" t="s">
        <v>66</v>
      </c>
      <c r="Z5" s="68" t="s">
        <v>62</v>
      </c>
      <c r="AA5" s="65"/>
      <c r="AB5" s="68" t="s">
        <v>66</v>
      </c>
      <c r="AC5" s="68" t="s">
        <v>66</v>
      </c>
      <c r="AD5" s="68" t="s">
        <v>66</v>
      </c>
      <c r="AE5" s="68" t="s">
        <v>62</v>
      </c>
      <c r="AF5" s="65"/>
      <c r="AG5" s="68" t="s">
        <v>66</v>
      </c>
      <c r="AH5" s="68" t="s">
        <v>66</v>
      </c>
      <c r="AI5" s="68" t="s">
        <v>66</v>
      </c>
      <c r="AJ5" s="68" t="s">
        <v>62</v>
      </c>
      <c r="AK5" s="65"/>
      <c r="AL5" s="68" t="s">
        <v>66</v>
      </c>
      <c r="AM5" s="68" t="s">
        <v>66</v>
      </c>
      <c r="AN5" s="68" t="s">
        <v>66</v>
      </c>
      <c r="AO5" s="68" t="s">
        <v>62</v>
      </c>
      <c r="AP5" s="65"/>
      <c r="AQ5" s="68" t="s">
        <v>66</v>
      </c>
      <c r="AR5" s="68" t="s">
        <v>66</v>
      </c>
      <c r="AS5" s="68" t="s">
        <v>66</v>
      </c>
      <c r="AT5" s="68" t="s">
        <v>62</v>
      </c>
      <c r="AU5" s="65"/>
      <c r="AV5" s="68" t="s">
        <v>66</v>
      </c>
      <c r="AW5" s="68" t="s">
        <v>66</v>
      </c>
      <c r="AX5" s="68" t="s">
        <v>66</v>
      </c>
      <c r="AY5" s="68" t="s">
        <v>62</v>
      </c>
      <c r="AZ5" s="65"/>
      <c r="BA5" s="68" t="s">
        <v>66</v>
      </c>
      <c r="BB5" s="68" t="s">
        <v>66</v>
      </c>
      <c r="BC5" s="68" t="s">
        <v>66</v>
      </c>
      <c r="BD5" s="68" t="s">
        <v>62</v>
      </c>
      <c r="BE5" s="65"/>
      <c r="BF5" s="68" t="s">
        <v>66</v>
      </c>
      <c r="BG5" s="68" t="s">
        <v>66</v>
      </c>
      <c r="BH5" s="68" t="s">
        <v>66</v>
      </c>
      <c r="BI5" s="68" t="s">
        <v>62</v>
      </c>
      <c r="BJ5" s="65"/>
      <c r="BK5" s="68" t="s">
        <v>66</v>
      </c>
      <c r="BL5" s="68" t="s">
        <v>66</v>
      </c>
      <c r="BM5" s="68" t="s">
        <v>66</v>
      </c>
      <c r="BN5" s="68" t="s">
        <v>62</v>
      </c>
    </row>
    <row r="6" spans="2:65" ht="14.25" thickBot="1">
      <c r="B6" s="67"/>
      <c r="G6" s="67"/>
      <c r="H6" s="49"/>
      <c r="I6" s="50"/>
      <c r="J6" s="50"/>
      <c r="L6" s="70"/>
      <c r="M6" s="49"/>
      <c r="N6" s="50"/>
      <c r="O6" s="50"/>
      <c r="Q6" s="70"/>
      <c r="R6" s="49"/>
      <c r="S6" s="50"/>
      <c r="T6" s="50"/>
      <c r="V6" s="70"/>
      <c r="W6" s="49"/>
      <c r="X6" s="50"/>
      <c r="Y6" s="50"/>
      <c r="AA6" s="70"/>
      <c r="AB6" s="49"/>
      <c r="AC6" s="50"/>
      <c r="AD6" s="50"/>
      <c r="AF6" s="70"/>
      <c r="AG6" s="49"/>
      <c r="AH6" s="50"/>
      <c r="AI6" s="50"/>
      <c r="AK6" s="70"/>
      <c r="AL6" s="49"/>
      <c r="AM6" s="50"/>
      <c r="AN6" s="50"/>
      <c r="AP6" s="70"/>
      <c r="AQ6" s="49"/>
      <c r="AR6" s="50"/>
      <c r="AS6" s="50"/>
      <c r="AU6" s="70"/>
      <c r="AV6" s="49"/>
      <c r="AW6" s="50"/>
      <c r="AX6" s="50"/>
      <c r="AZ6" s="70"/>
      <c r="BA6" s="49"/>
      <c r="BB6" s="50"/>
      <c r="BC6" s="50"/>
      <c r="BE6" s="70"/>
      <c r="BF6" s="49"/>
      <c r="BG6" s="50"/>
      <c r="BH6" s="50"/>
      <c r="BJ6" s="70"/>
      <c r="BK6" s="49"/>
      <c r="BL6" s="50"/>
      <c r="BM6" s="50"/>
    </row>
    <row r="7" spans="1:66" s="78" customFormat="1" ht="13.5">
      <c r="A7" s="50" t="s">
        <v>1</v>
      </c>
      <c r="B7" s="50"/>
      <c r="C7" s="71">
        <f aca="true" t="shared" si="0" ref="C7:C38">SUM(H7,M7,R7,W7,AB7,AG7,AL7,AQ7,AV7,BA7,BF7,BK7)</f>
        <v>0</v>
      </c>
      <c r="D7" s="72">
        <f aca="true" t="shared" si="1" ref="D7:D38">SUM(I7,N7,S7,X7,AC7,AH7,AM7,AR7,AW7,BB7,BG7,BL7)</f>
        <v>280788.85</v>
      </c>
      <c r="E7" s="72">
        <f aca="true" t="shared" si="2" ref="E7:E38">SUM(J7,O7,T7,Y7,AD7,AI7,AN7,AS7,AX7,BC7,BH7,BM7)</f>
        <v>421183.32</v>
      </c>
      <c r="F7" s="73">
        <f>SUM(C7:E7)</f>
        <v>701972.1699999999</v>
      </c>
      <c r="G7" s="50"/>
      <c r="H7" s="74">
        <v>0</v>
      </c>
      <c r="I7" s="72">
        <v>34043.29</v>
      </c>
      <c r="J7" s="72">
        <v>51064.93</v>
      </c>
      <c r="K7" s="73">
        <f aca="true" t="shared" si="3" ref="K7:K64">SUM(I7:J7)</f>
        <v>85108.22</v>
      </c>
      <c r="L7" s="75"/>
      <c r="M7" s="74">
        <v>0</v>
      </c>
      <c r="N7" s="72">
        <v>24630.74</v>
      </c>
      <c r="O7" s="72">
        <v>36946.13</v>
      </c>
      <c r="P7" s="73">
        <f aca="true" t="shared" si="4" ref="P7:P64">SUM(N7:O7)</f>
        <v>61576.869999999995</v>
      </c>
      <c r="Q7" s="75"/>
      <c r="R7" s="74">
        <v>0</v>
      </c>
      <c r="S7" s="72">
        <v>23803.12</v>
      </c>
      <c r="T7" s="72">
        <v>35704.69</v>
      </c>
      <c r="U7" s="73">
        <f aca="true" t="shared" si="5" ref="U7:U64">SUM(S7:T7)</f>
        <v>59507.81</v>
      </c>
      <c r="V7" s="75"/>
      <c r="W7" s="74">
        <v>0</v>
      </c>
      <c r="X7" s="72">
        <v>0</v>
      </c>
      <c r="Y7" s="72">
        <v>0</v>
      </c>
      <c r="Z7" s="73">
        <f aca="true" t="shared" si="6" ref="Z7:Z64">SUM(X7:Y7)</f>
        <v>0</v>
      </c>
      <c r="AA7" s="75"/>
      <c r="AB7" s="74">
        <v>0</v>
      </c>
      <c r="AC7" s="72">
        <v>22109.67</v>
      </c>
      <c r="AD7" s="72">
        <v>33164.49</v>
      </c>
      <c r="AE7" s="73">
        <f aca="true" t="shared" si="7" ref="AE7:AE64">SUM(AC7:AD7)</f>
        <v>55274.159999999996</v>
      </c>
      <c r="AF7" s="75"/>
      <c r="AG7" s="74">
        <v>0</v>
      </c>
      <c r="AH7" s="72">
        <v>16391.1</v>
      </c>
      <c r="AI7" s="72">
        <v>24586.66</v>
      </c>
      <c r="AJ7" s="73">
        <f aca="true" t="shared" si="8" ref="AJ7:AJ64">SUM(AH7:AI7)</f>
        <v>40977.759999999995</v>
      </c>
      <c r="AK7" s="75"/>
      <c r="AL7" s="74">
        <v>0</v>
      </c>
      <c r="AM7" s="72">
        <v>22045.04</v>
      </c>
      <c r="AN7" s="72">
        <v>33067.56</v>
      </c>
      <c r="AO7" s="73">
        <f aca="true" t="shared" si="9" ref="AO7:AO64">SUM(AM7:AN7)</f>
        <v>55112.6</v>
      </c>
      <c r="AP7" s="75"/>
      <c r="AQ7" s="74">
        <v>0</v>
      </c>
      <c r="AR7" s="72">
        <v>18630.93</v>
      </c>
      <c r="AS7" s="72">
        <v>27946.42</v>
      </c>
      <c r="AT7" s="73">
        <f aca="true" t="shared" si="10" ref="AT7:AT64">SUM(AR7:AS7)</f>
        <v>46577.35</v>
      </c>
      <c r="AU7" s="75"/>
      <c r="AV7" s="74">
        <v>0</v>
      </c>
      <c r="AW7" s="72">
        <v>21594.08</v>
      </c>
      <c r="AX7" s="72">
        <v>32391.15</v>
      </c>
      <c r="AY7" s="73">
        <f aca="true" t="shared" si="11" ref="AY7:AY64">SUM(AW7:AX7)</f>
        <v>53985.23</v>
      </c>
      <c r="AZ7" s="75"/>
      <c r="BA7" s="74">
        <v>0</v>
      </c>
      <c r="BB7" s="72">
        <v>27955.2</v>
      </c>
      <c r="BC7" s="72">
        <v>41932.79</v>
      </c>
      <c r="BD7" s="73">
        <f aca="true" t="shared" si="12" ref="BD7:BD64">SUM(BB7:BC7)</f>
        <v>69887.99</v>
      </c>
      <c r="BE7" s="75"/>
      <c r="BF7" s="74">
        <v>0</v>
      </c>
      <c r="BG7" s="76">
        <v>31323.64</v>
      </c>
      <c r="BH7" s="72">
        <v>46985.45</v>
      </c>
      <c r="BI7" s="73">
        <f aca="true" t="shared" si="13" ref="BI7:BI64">SUM(BG7:BH7)</f>
        <v>78309.09</v>
      </c>
      <c r="BJ7" s="75"/>
      <c r="BK7" s="74">
        <v>0</v>
      </c>
      <c r="BL7" s="72">
        <v>38262.04</v>
      </c>
      <c r="BM7" s="77">
        <v>57393.05</v>
      </c>
      <c r="BN7" s="73">
        <f aca="true" t="shared" si="14" ref="BN7:BN64">SUM(BL7:BM7)</f>
        <v>95655.09</v>
      </c>
    </row>
    <row r="8" spans="1:66" s="78" customFormat="1" ht="13.5">
      <c r="A8" s="50" t="s">
        <v>2</v>
      </c>
      <c r="B8" s="50"/>
      <c r="C8" s="79">
        <f t="shared" si="0"/>
        <v>0</v>
      </c>
      <c r="D8" s="75">
        <f t="shared" si="1"/>
        <v>1430.0800000000002</v>
      </c>
      <c r="E8" s="75">
        <f t="shared" si="2"/>
        <v>2145.23</v>
      </c>
      <c r="F8" s="80">
        <f aca="true" t="shared" si="15" ref="F8:F64">SUM(C8:E8)</f>
        <v>3575.3100000000004</v>
      </c>
      <c r="G8" s="50"/>
      <c r="H8" s="81">
        <v>0</v>
      </c>
      <c r="I8" s="75">
        <v>110.23</v>
      </c>
      <c r="J8" s="75">
        <v>165.34</v>
      </c>
      <c r="K8" s="80">
        <f t="shared" si="3"/>
        <v>275.57</v>
      </c>
      <c r="L8" s="75"/>
      <c r="M8" s="81">
        <v>0</v>
      </c>
      <c r="N8" s="75">
        <v>167.3</v>
      </c>
      <c r="O8" s="75">
        <v>250.97</v>
      </c>
      <c r="P8" s="80">
        <f t="shared" si="4"/>
        <v>418.27</v>
      </c>
      <c r="Q8" s="75"/>
      <c r="R8" s="81">
        <v>0</v>
      </c>
      <c r="S8" s="75">
        <v>131.4</v>
      </c>
      <c r="T8" s="75">
        <v>197.12</v>
      </c>
      <c r="U8" s="80">
        <f t="shared" si="5"/>
        <v>328.52</v>
      </c>
      <c r="V8" s="75"/>
      <c r="W8" s="81">
        <v>0</v>
      </c>
      <c r="X8" s="75">
        <v>155.4</v>
      </c>
      <c r="Y8" s="75">
        <v>233.1</v>
      </c>
      <c r="Z8" s="80">
        <f t="shared" si="6"/>
        <v>388.5</v>
      </c>
      <c r="AA8" s="75"/>
      <c r="AB8" s="81">
        <v>0</v>
      </c>
      <c r="AC8" s="75">
        <v>124.27</v>
      </c>
      <c r="AD8" s="75">
        <v>186.41</v>
      </c>
      <c r="AE8" s="80">
        <f t="shared" si="7"/>
        <v>310.68</v>
      </c>
      <c r="AF8" s="75"/>
      <c r="AG8" s="81">
        <v>0</v>
      </c>
      <c r="AH8" s="75">
        <v>78.87</v>
      </c>
      <c r="AI8" s="75">
        <v>118.31</v>
      </c>
      <c r="AJ8" s="80">
        <f t="shared" si="8"/>
        <v>197.18</v>
      </c>
      <c r="AK8" s="75"/>
      <c r="AL8" s="81">
        <v>0</v>
      </c>
      <c r="AM8" s="75">
        <v>153.41</v>
      </c>
      <c r="AN8" s="75">
        <v>230.12</v>
      </c>
      <c r="AO8" s="80">
        <f t="shared" si="9"/>
        <v>383.53</v>
      </c>
      <c r="AP8" s="75"/>
      <c r="AQ8" s="81">
        <v>0</v>
      </c>
      <c r="AR8" s="75">
        <v>90.38</v>
      </c>
      <c r="AS8" s="75">
        <v>135.58</v>
      </c>
      <c r="AT8" s="80">
        <f t="shared" si="10"/>
        <v>225.96</v>
      </c>
      <c r="AU8" s="75"/>
      <c r="AV8" s="81">
        <v>0</v>
      </c>
      <c r="AW8" s="75">
        <v>92.77</v>
      </c>
      <c r="AX8" s="75">
        <v>139.16</v>
      </c>
      <c r="AY8" s="80">
        <f t="shared" si="11"/>
        <v>231.93</v>
      </c>
      <c r="AZ8" s="75"/>
      <c r="BA8" s="81">
        <v>0</v>
      </c>
      <c r="BB8" s="75">
        <v>107.37</v>
      </c>
      <c r="BC8" s="75">
        <v>161.06</v>
      </c>
      <c r="BD8" s="80">
        <f t="shared" si="12"/>
        <v>268.43</v>
      </c>
      <c r="BE8" s="75"/>
      <c r="BF8" s="81">
        <v>0</v>
      </c>
      <c r="BG8" s="82">
        <v>155.5</v>
      </c>
      <c r="BH8" s="75">
        <v>233.27</v>
      </c>
      <c r="BI8" s="80">
        <f t="shared" si="13"/>
        <v>388.77</v>
      </c>
      <c r="BJ8" s="75"/>
      <c r="BK8" s="81">
        <v>0</v>
      </c>
      <c r="BL8" s="75">
        <v>63.18</v>
      </c>
      <c r="BM8" s="83">
        <v>94.79</v>
      </c>
      <c r="BN8" s="80">
        <f t="shared" si="14"/>
        <v>157.97</v>
      </c>
    </row>
    <row r="9" spans="1:66" s="78" customFormat="1" ht="13.5">
      <c r="A9" s="50" t="s">
        <v>3</v>
      </c>
      <c r="B9" s="50"/>
      <c r="C9" s="79">
        <f t="shared" si="0"/>
        <v>0</v>
      </c>
      <c r="D9" s="75">
        <f t="shared" si="1"/>
        <v>21611.34</v>
      </c>
      <c r="E9" s="75">
        <f t="shared" si="2"/>
        <v>32417.159999999996</v>
      </c>
      <c r="F9" s="80">
        <f t="shared" si="15"/>
        <v>54028.5</v>
      </c>
      <c r="G9" s="50"/>
      <c r="H9" s="81">
        <v>0</v>
      </c>
      <c r="I9" s="75">
        <v>1749.13</v>
      </c>
      <c r="J9" s="75">
        <v>2623.72</v>
      </c>
      <c r="K9" s="80">
        <f t="shared" si="3"/>
        <v>4372.85</v>
      </c>
      <c r="L9" s="75"/>
      <c r="M9" s="81">
        <v>0</v>
      </c>
      <c r="N9" s="75">
        <v>1005.3</v>
      </c>
      <c r="O9" s="75">
        <v>1507.97</v>
      </c>
      <c r="P9" s="80">
        <f t="shared" si="4"/>
        <v>2513.27</v>
      </c>
      <c r="Q9" s="75"/>
      <c r="R9" s="81">
        <v>0</v>
      </c>
      <c r="S9" s="75">
        <v>1021.71</v>
      </c>
      <c r="T9" s="75">
        <v>1532.54</v>
      </c>
      <c r="U9" s="80">
        <f t="shared" si="5"/>
        <v>2554.25</v>
      </c>
      <c r="V9" s="75"/>
      <c r="W9" s="81">
        <v>0</v>
      </c>
      <c r="X9" s="75">
        <v>3494.27</v>
      </c>
      <c r="Y9" s="75">
        <v>5241.41</v>
      </c>
      <c r="Z9" s="80">
        <f t="shared" si="6"/>
        <v>8735.68</v>
      </c>
      <c r="AA9" s="75"/>
      <c r="AB9" s="81">
        <v>0</v>
      </c>
      <c r="AC9" s="75">
        <v>1167.55</v>
      </c>
      <c r="AD9" s="75">
        <v>1751.32</v>
      </c>
      <c r="AE9" s="80">
        <f t="shared" si="7"/>
        <v>2918.87</v>
      </c>
      <c r="AF9" s="75"/>
      <c r="AG9" s="81">
        <v>0</v>
      </c>
      <c r="AH9" s="75">
        <v>993.53</v>
      </c>
      <c r="AI9" s="75">
        <v>1490.34</v>
      </c>
      <c r="AJ9" s="80">
        <f t="shared" si="8"/>
        <v>2483.87</v>
      </c>
      <c r="AK9" s="75"/>
      <c r="AL9" s="81">
        <v>0</v>
      </c>
      <c r="AM9" s="75">
        <v>1288.85</v>
      </c>
      <c r="AN9" s="75">
        <v>1933.31</v>
      </c>
      <c r="AO9" s="80">
        <f t="shared" si="9"/>
        <v>3222.16</v>
      </c>
      <c r="AP9" s="75"/>
      <c r="AQ9" s="81">
        <v>0</v>
      </c>
      <c r="AR9" s="75">
        <v>1477.45</v>
      </c>
      <c r="AS9" s="75">
        <v>2216.17</v>
      </c>
      <c r="AT9" s="80">
        <f t="shared" si="10"/>
        <v>3693.62</v>
      </c>
      <c r="AU9" s="75"/>
      <c r="AV9" s="81">
        <v>0</v>
      </c>
      <c r="AW9" s="75">
        <v>1018.17</v>
      </c>
      <c r="AX9" s="75">
        <v>1527.26</v>
      </c>
      <c r="AY9" s="80">
        <f t="shared" si="11"/>
        <v>2545.43</v>
      </c>
      <c r="AZ9" s="75"/>
      <c r="BA9" s="81">
        <v>0</v>
      </c>
      <c r="BB9" s="75">
        <v>2210.31</v>
      </c>
      <c r="BC9" s="75">
        <v>3315.48</v>
      </c>
      <c r="BD9" s="80">
        <f t="shared" si="12"/>
        <v>5525.79</v>
      </c>
      <c r="BE9" s="75"/>
      <c r="BF9" s="81">
        <v>0</v>
      </c>
      <c r="BG9" s="82">
        <v>3410.44</v>
      </c>
      <c r="BH9" s="75">
        <v>5115.69</v>
      </c>
      <c r="BI9" s="80">
        <f t="shared" si="13"/>
        <v>8526.13</v>
      </c>
      <c r="BJ9" s="75"/>
      <c r="BK9" s="81">
        <v>0</v>
      </c>
      <c r="BL9" s="75">
        <v>2774.63</v>
      </c>
      <c r="BM9" s="83">
        <v>4161.95</v>
      </c>
      <c r="BN9" s="80">
        <f t="shared" si="14"/>
        <v>6936.58</v>
      </c>
    </row>
    <row r="10" spans="1:66" s="78" customFormat="1" ht="13.5">
      <c r="A10" s="50" t="s">
        <v>4</v>
      </c>
      <c r="B10" s="50"/>
      <c r="C10" s="79">
        <f t="shared" si="0"/>
        <v>0</v>
      </c>
      <c r="D10" s="75">
        <f t="shared" si="1"/>
        <v>114780.53</v>
      </c>
      <c r="E10" s="75">
        <f t="shared" si="2"/>
        <v>172170.96999999997</v>
      </c>
      <c r="F10" s="80">
        <f t="shared" si="15"/>
        <v>286951.5</v>
      </c>
      <c r="G10" s="50"/>
      <c r="H10" s="81">
        <v>0</v>
      </c>
      <c r="I10" s="75">
        <v>14683.03</v>
      </c>
      <c r="J10" s="75">
        <v>22024.57</v>
      </c>
      <c r="K10" s="80">
        <f t="shared" si="3"/>
        <v>36707.6</v>
      </c>
      <c r="L10" s="75"/>
      <c r="M10" s="81">
        <v>0</v>
      </c>
      <c r="N10" s="75">
        <v>12042.44</v>
      </c>
      <c r="O10" s="75">
        <v>18063.65</v>
      </c>
      <c r="P10" s="80">
        <f t="shared" si="4"/>
        <v>30106.090000000004</v>
      </c>
      <c r="Q10" s="75"/>
      <c r="R10" s="81">
        <v>0</v>
      </c>
      <c r="S10" s="75">
        <v>9730.52</v>
      </c>
      <c r="T10" s="75">
        <v>14595.81</v>
      </c>
      <c r="U10" s="80">
        <f t="shared" si="5"/>
        <v>24326.33</v>
      </c>
      <c r="V10" s="75"/>
      <c r="W10" s="81">
        <v>0</v>
      </c>
      <c r="X10" s="75">
        <v>6371.98</v>
      </c>
      <c r="Y10" s="75">
        <v>9557.98</v>
      </c>
      <c r="Z10" s="80">
        <f t="shared" si="6"/>
        <v>15929.96</v>
      </c>
      <c r="AA10" s="75"/>
      <c r="AB10" s="81">
        <v>0</v>
      </c>
      <c r="AC10" s="75">
        <v>9678.52</v>
      </c>
      <c r="AD10" s="75">
        <v>14517.81</v>
      </c>
      <c r="AE10" s="80">
        <f t="shared" si="7"/>
        <v>24196.33</v>
      </c>
      <c r="AF10" s="75"/>
      <c r="AG10" s="81">
        <v>0</v>
      </c>
      <c r="AH10" s="75">
        <v>4699.03</v>
      </c>
      <c r="AI10" s="75">
        <v>7048.56</v>
      </c>
      <c r="AJ10" s="80">
        <f t="shared" si="8"/>
        <v>11747.59</v>
      </c>
      <c r="AK10" s="75"/>
      <c r="AL10" s="81">
        <v>0</v>
      </c>
      <c r="AM10" s="75">
        <v>7018.48</v>
      </c>
      <c r="AN10" s="75">
        <v>10527.72</v>
      </c>
      <c r="AO10" s="80">
        <f t="shared" si="9"/>
        <v>17546.199999999997</v>
      </c>
      <c r="AP10" s="75"/>
      <c r="AQ10" s="81">
        <v>0</v>
      </c>
      <c r="AR10" s="75">
        <v>4833.78</v>
      </c>
      <c r="AS10" s="75">
        <v>7250.69</v>
      </c>
      <c r="AT10" s="80">
        <f t="shared" si="10"/>
        <v>12084.47</v>
      </c>
      <c r="AU10" s="75"/>
      <c r="AV10" s="81">
        <v>0</v>
      </c>
      <c r="AW10" s="75">
        <v>6176.21</v>
      </c>
      <c r="AX10" s="75">
        <v>9264.33</v>
      </c>
      <c r="AY10" s="80">
        <f t="shared" si="11"/>
        <v>15440.54</v>
      </c>
      <c r="AZ10" s="75"/>
      <c r="BA10" s="81">
        <v>0</v>
      </c>
      <c r="BB10" s="75">
        <v>12985.12</v>
      </c>
      <c r="BC10" s="75">
        <v>19477.71</v>
      </c>
      <c r="BD10" s="80">
        <f t="shared" si="12"/>
        <v>32462.83</v>
      </c>
      <c r="BE10" s="75"/>
      <c r="BF10" s="81">
        <v>0</v>
      </c>
      <c r="BG10" s="82">
        <v>10239.97</v>
      </c>
      <c r="BH10" s="75">
        <v>15359.96</v>
      </c>
      <c r="BI10" s="80">
        <f t="shared" si="13"/>
        <v>25599.93</v>
      </c>
      <c r="BJ10" s="75"/>
      <c r="BK10" s="81">
        <v>0</v>
      </c>
      <c r="BL10" s="75">
        <v>16321.45</v>
      </c>
      <c r="BM10" s="83">
        <v>24482.18</v>
      </c>
      <c r="BN10" s="80">
        <f t="shared" si="14"/>
        <v>40803.630000000005</v>
      </c>
    </row>
    <row r="11" spans="1:66" s="78" customFormat="1" ht="13.5">
      <c r="A11" s="50" t="s">
        <v>5</v>
      </c>
      <c r="B11" s="50"/>
      <c r="C11" s="79">
        <f t="shared" si="0"/>
        <v>0</v>
      </c>
      <c r="D11" s="75">
        <f t="shared" si="1"/>
        <v>21816.07</v>
      </c>
      <c r="E11" s="75">
        <f t="shared" si="2"/>
        <v>32724.200000000004</v>
      </c>
      <c r="F11" s="80">
        <f t="shared" si="15"/>
        <v>54540.270000000004</v>
      </c>
      <c r="G11" s="50"/>
      <c r="H11" s="81">
        <v>0</v>
      </c>
      <c r="I11" s="75">
        <v>2099.95</v>
      </c>
      <c r="J11" s="75">
        <v>3149.93</v>
      </c>
      <c r="K11" s="80">
        <f t="shared" si="3"/>
        <v>5249.879999999999</v>
      </c>
      <c r="L11" s="75"/>
      <c r="M11" s="81">
        <v>0</v>
      </c>
      <c r="N11" s="75">
        <v>1245.23</v>
      </c>
      <c r="O11" s="75">
        <v>1867.87</v>
      </c>
      <c r="P11" s="80">
        <f t="shared" si="4"/>
        <v>3113.1</v>
      </c>
      <c r="Q11" s="75"/>
      <c r="R11" s="81">
        <v>0</v>
      </c>
      <c r="S11" s="75">
        <v>1800.58</v>
      </c>
      <c r="T11" s="75">
        <v>2700.85</v>
      </c>
      <c r="U11" s="80">
        <f t="shared" si="5"/>
        <v>4501.43</v>
      </c>
      <c r="V11" s="75"/>
      <c r="W11" s="81">
        <v>0</v>
      </c>
      <c r="X11" s="75">
        <v>1416.39</v>
      </c>
      <c r="Y11" s="75">
        <v>2124.62</v>
      </c>
      <c r="Z11" s="80">
        <f t="shared" si="6"/>
        <v>3541.01</v>
      </c>
      <c r="AA11" s="75"/>
      <c r="AB11" s="81">
        <v>0</v>
      </c>
      <c r="AC11" s="75">
        <v>1307.47</v>
      </c>
      <c r="AD11" s="75">
        <v>1961.23</v>
      </c>
      <c r="AE11" s="80">
        <f t="shared" si="7"/>
        <v>3268.7</v>
      </c>
      <c r="AF11" s="75"/>
      <c r="AG11" s="81">
        <v>0</v>
      </c>
      <c r="AH11" s="75">
        <v>968.87</v>
      </c>
      <c r="AI11" s="75">
        <v>1453.31</v>
      </c>
      <c r="AJ11" s="80">
        <f t="shared" si="8"/>
        <v>2422.18</v>
      </c>
      <c r="AK11" s="75"/>
      <c r="AL11" s="81">
        <v>0</v>
      </c>
      <c r="AM11" s="75">
        <v>2457.64</v>
      </c>
      <c r="AN11" s="75">
        <v>3686.46</v>
      </c>
      <c r="AO11" s="80">
        <f t="shared" si="9"/>
        <v>6144.1</v>
      </c>
      <c r="AP11" s="75"/>
      <c r="AQ11" s="81">
        <v>0</v>
      </c>
      <c r="AR11" s="75">
        <v>1445.94</v>
      </c>
      <c r="AS11" s="75">
        <v>2168.92</v>
      </c>
      <c r="AT11" s="80">
        <f t="shared" si="10"/>
        <v>3614.86</v>
      </c>
      <c r="AU11" s="75"/>
      <c r="AV11" s="81">
        <v>0</v>
      </c>
      <c r="AW11" s="75">
        <v>1186.72</v>
      </c>
      <c r="AX11" s="75">
        <v>1780.08</v>
      </c>
      <c r="AY11" s="80">
        <f t="shared" si="11"/>
        <v>2966.8</v>
      </c>
      <c r="AZ11" s="75"/>
      <c r="BA11" s="81">
        <v>0</v>
      </c>
      <c r="BB11" s="75">
        <v>2883.23</v>
      </c>
      <c r="BC11" s="75">
        <v>4324.83</v>
      </c>
      <c r="BD11" s="80">
        <f t="shared" si="12"/>
        <v>7208.0599999999995</v>
      </c>
      <c r="BE11" s="75"/>
      <c r="BF11" s="81">
        <v>0</v>
      </c>
      <c r="BG11" s="82">
        <v>1970.81</v>
      </c>
      <c r="BH11" s="75">
        <v>2956.24</v>
      </c>
      <c r="BI11" s="80">
        <f t="shared" si="13"/>
        <v>4927.049999999999</v>
      </c>
      <c r="BJ11" s="75"/>
      <c r="BK11" s="81">
        <v>0</v>
      </c>
      <c r="BL11" s="75">
        <v>3033.24</v>
      </c>
      <c r="BM11" s="83">
        <v>4549.86</v>
      </c>
      <c r="BN11" s="80">
        <f t="shared" si="14"/>
        <v>7583.099999999999</v>
      </c>
    </row>
    <row r="12" spans="1:66" s="78" customFormat="1" ht="13.5">
      <c r="A12" s="50" t="s">
        <v>6</v>
      </c>
      <c r="B12" s="50"/>
      <c r="C12" s="79">
        <f t="shared" si="0"/>
        <v>0</v>
      </c>
      <c r="D12" s="75">
        <f t="shared" si="1"/>
        <v>13111.21</v>
      </c>
      <c r="E12" s="75">
        <f t="shared" si="2"/>
        <v>19666.850000000002</v>
      </c>
      <c r="F12" s="80">
        <f t="shared" si="15"/>
        <v>32778.06</v>
      </c>
      <c r="G12" s="50"/>
      <c r="H12" s="81">
        <v>0</v>
      </c>
      <c r="I12" s="75">
        <v>1346.04</v>
      </c>
      <c r="J12" s="75">
        <v>2019.07</v>
      </c>
      <c r="K12" s="80">
        <f t="shared" si="3"/>
        <v>3365.1099999999997</v>
      </c>
      <c r="L12" s="75"/>
      <c r="M12" s="81">
        <v>0</v>
      </c>
      <c r="N12" s="75">
        <v>1271.22</v>
      </c>
      <c r="O12" s="75">
        <v>1906.86</v>
      </c>
      <c r="P12" s="80">
        <f t="shared" si="4"/>
        <v>3178.08</v>
      </c>
      <c r="Q12" s="75"/>
      <c r="R12" s="81">
        <v>0</v>
      </c>
      <c r="S12" s="75">
        <v>866.15</v>
      </c>
      <c r="T12" s="75">
        <v>1299.21</v>
      </c>
      <c r="U12" s="80">
        <f t="shared" si="5"/>
        <v>2165.36</v>
      </c>
      <c r="V12" s="75"/>
      <c r="W12" s="81">
        <v>0</v>
      </c>
      <c r="X12" s="75">
        <v>674.24</v>
      </c>
      <c r="Y12" s="75">
        <v>1011.38</v>
      </c>
      <c r="Z12" s="80">
        <f t="shared" si="6"/>
        <v>1685.62</v>
      </c>
      <c r="AA12" s="75"/>
      <c r="AB12" s="81">
        <v>0</v>
      </c>
      <c r="AC12" s="75">
        <v>1149.37</v>
      </c>
      <c r="AD12" s="75">
        <v>1724.06</v>
      </c>
      <c r="AE12" s="80">
        <f t="shared" si="7"/>
        <v>2873.43</v>
      </c>
      <c r="AF12" s="75"/>
      <c r="AG12" s="81">
        <v>0</v>
      </c>
      <c r="AH12" s="75">
        <v>1027.45</v>
      </c>
      <c r="AI12" s="75">
        <v>1541.18</v>
      </c>
      <c r="AJ12" s="80">
        <f t="shared" si="8"/>
        <v>2568.63</v>
      </c>
      <c r="AK12" s="75"/>
      <c r="AL12" s="81">
        <v>0</v>
      </c>
      <c r="AM12" s="75">
        <v>1692.54</v>
      </c>
      <c r="AN12" s="75">
        <v>2538.81</v>
      </c>
      <c r="AO12" s="80">
        <f t="shared" si="9"/>
        <v>4231.35</v>
      </c>
      <c r="AP12" s="75"/>
      <c r="AQ12" s="81">
        <v>0</v>
      </c>
      <c r="AR12" s="75">
        <v>482.53</v>
      </c>
      <c r="AS12" s="75">
        <v>723.8</v>
      </c>
      <c r="AT12" s="80">
        <f t="shared" si="10"/>
        <v>1206.33</v>
      </c>
      <c r="AU12" s="75"/>
      <c r="AV12" s="81">
        <v>0</v>
      </c>
      <c r="AW12" s="75">
        <v>399.85</v>
      </c>
      <c r="AX12" s="75">
        <v>599.79</v>
      </c>
      <c r="AY12" s="80">
        <f t="shared" si="11"/>
        <v>999.64</v>
      </c>
      <c r="AZ12" s="75"/>
      <c r="BA12" s="81">
        <v>0</v>
      </c>
      <c r="BB12" s="75">
        <v>1250.54</v>
      </c>
      <c r="BC12" s="75">
        <v>1875.78</v>
      </c>
      <c r="BD12" s="80">
        <f t="shared" si="12"/>
        <v>3126.3199999999997</v>
      </c>
      <c r="BE12" s="75"/>
      <c r="BF12" s="81">
        <v>0</v>
      </c>
      <c r="BG12" s="82">
        <v>2242.8</v>
      </c>
      <c r="BH12" s="75">
        <v>3364.19</v>
      </c>
      <c r="BI12" s="80">
        <f t="shared" si="13"/>
        <v>5606.99</v>
      </c>
      <c r="BJ12" s="75"/>
      <c r="BK12" s="81">
        <v>0</v>
      </c>
      <c r="BL12" s="75">
        <v>708.48</v>
      </c>
      <c r="BM12" s="83">
        <v>1062.72</v>
      </c>
      <c r="BN12" s="80">
        <f t="shared" si="14"/>
        <v>1771.2</v>
      </c>
    </row>
    <row r="13" spans="1:66" s="78" customFormat="1" ht="13.5">
      <c r="A13" s="50" t="s">
        <v>7</v>
      </c>
      <c r="B13" s="50"/>
      <c r="C13" s="79">
        <f t="shared" si="0"/>
        <v>0</v>
      </c>
      <c r="D13" s="75">
        <f t="shared" si="1"/>
        <v>239090.11000000002</v>
      </c>
      <c r="E13" s="75">
        <f t="shared" si="2"/>
        <v>358635.29</v>
      </c>
      <c r="F13" s="80">
        <f t="shared" si="15"/>
        <v>597725.4</v>
      </c>
      <c r="G13" s="50"/>
      <c r="H13" s="81">
        <v>0</v>
      </c>
      <c r="I13" s="75">
        <v>26879.52</v>
      </c>
      <c r="J13" s="75">
        <v>40319.29</v>
      </c>
      <c r="K13" s="80">
        <f t="shared" si="3"/>
        <v>67198.81</v>
      </c>
      <c r="L13" s="75"/>
      <c r="M13" s="81">
        <v>0</v>
      </c>
      <c r="N13" s="75">
        <v>22343.11</v>
      </c>
      <c r="O13" s="75">
        <v>33514.69</v>
      </c>
      <c r="P13" s="80">
        <f t="shared" si="4"/>
        <v>55857.8</v>
      </c>
      <c r="Q13" s="75"/>
      <c r="R13" s="81">
        <v>0</v>
      </c>
      <c r="S13" s="75">
        <v>20355.31</v>
      </c>
      <c r="T13" s="75">
        <v>30533.01</v>
      </c>
      <c r="U13" s="80">
        <f t="shared" si="5"/>
        <v>50888.32</v>
      </c>
      <c r="V13" s="75"/>
      <c r="W13" s="81">
        <v>0</v>
      </c>
      <c r="X13" s="75">
        <v>16278.36</v>
      </c>
      <c r="Y13" s="75">
        <v>24417.54</v>
      </c>
      <c r="Z13" s="80">
        <f t="shared" si="6"/>
        <v>40695.9</v>
      </c>
      <c r="AA13" s="75"/>
      <c r="AB13" s="81">
        <v>0</v>
      </c>
      <c r="AC13" s="75">
        <v>16082.5</v>
      </c>
      <c r="AD13" s="75">
        <v>24123.75</v>
      </c>
      <c r="AE13" s="80">
        <f t="shared" si="7"/>
        <v>40206.25</v>
      </c>
      <c r="AF13" s="75"/>
      <c r="AG13" s="81">
        <v>0</v>
      </c>
      <c r="AH13" s="75">
        <v>11116.59</v>
      </c>
      <c r="AI13" s="75">
        <v>16674.9</v>
      </c>
      <c r="AJ13" s="80">
        <f t="shared" si="8"/>
        <v>27791.49</v>
      </c>
      <c r="AK13" s="75"/>
      <c r="AL13" s="81">
        <v>0</v>
      </c>
      <c r="AM13" s="75">
        <v>14605.13</v>
      </c>
      <c r="AN13" s="75">
        <v>21907.7</v>
      </c>
      <c r="AO13" s="80">
        <f t="shared" si="9"/>
        <v>36512.83</v>
      </c>
      <c r="AP13" s="75"/>
      <c r="AQ13" s="81">
        <v>0</v>
      </c>
      <c r="AR13" s="75">
        <v>13046.99</v>
      </c>
      <c r="AS13" s="75">
        <v>19570.51</v>
      </c>
      <c r="AT13" s="80">
        <f t="shared" si="10"/>
        <v>32617.5</v>
      </c>
      <c r="AU13" s="75"/>
      <c r="AV13" s="81">
        <v>0</v>
      </c>
      <c r="AW13" s="75">
        <v>12622.1</v>
      </c>
      <c r="AX13" s="75">
        <v>18933.15</v>
      </c>
      <c r="AY13" s="80">
        <f t="shared" si="11"/>
        <v>31555.25</v>
      </c>
      <c r="AZ13" s="75"/>
      <c r="BA13" s="81">
        <v>0</v>
      </c>
      <c r="BB13" s="75">
        <v>26988.25</v>
      </c>
      <c r="BC13" s="75">
        <v>40482.39</v>
      </c>
      <c r="BD13" s="80">
        <f t="shared" si="12"/>
        <v>67470.64</v>
      </c>
      <c r="BE13" s="75"/>
      <c r="BF13" s="81">
        <v>0</v>
      </c>
      <c r="BG13" s="82">
        <v>28205.02</v>
      </c>
      <c r="BH13" s="75">
        <v>42307.54</v>
      </c>
      <c r="BI13" s="80">
        <f t="shared" si="13"/>
        <v>70512.56</v>
      </c>
      <c r="BJ13" s="75"/>
      <c r="BK13" s="81">
        <v>0</v>
      </c>
      <c r="BL13" s="75">
        <v>30567.23</v>
      </c>
      <c r="BM13" s="83">
        <v>45850.82</v>
      </c>
      <c r="BN13" s="80">
        <f t="shared" si="14"/>
        <v>76418.05</v>
      </c>
    </row>
    <row r="14" spans="1:66" s="78" customFormat="1" ht="13.5">
      <c r="A14" s="50" t="s">
        <v>8</v>
      </c>
      <c r="B14" s="50"/>
      <c r="C14" s="79">
        <f t="shared" si="0"/>
        <v>0</v>
      </c>
      <c r="D14" s="75">
        <f t="shared" si="1"/>
        <v>13327.999999999998</v>
      </c>
      <c r="E14" s="75">
        <f t="shared" si="2"/>
        <v>19992.170000000002</v>
      </c>
      <c r="F14" s="80">
        <f t="shared" si="15"/>
        <v>33320.17</v>
      </c>
      <c r="G14" s="50"/>
      <c r="H14" s="81">
        <v>0</v>
      </c>
      <c r="I14" s="75">
        <v>2689.75</v>
      </c>
      <c r="J14" s="75">
        <v>4034.66</v>
      </c>
      <c r="K14" s="80">
        <f t="shared" si="3"/>
        <v>6724.41</v>
      </c>
      <c r="L14" s="75"/>
      <c r="M14" s="81">
        <v>0</v>
      </c>
      <c r="N14" s="75">
        <v>1150.67</v>
      </c>
      <c r="O14" s="75">
        <v>1726.05</v>
      </c>
      <c r="P14" s="80">
        <f t="shared" si="4"/>
        <v>2876.7200000000003</v>
      </c>
      <c r="Q14" s="75"/>
      <c r="R14" s="81">
        <v>0</v>
      </c>
      <c r="S14" s="75">
        <v>1233.3</v>
      </c>
      <c r="T14" s="75">
        <v>1849.98</v>
      </c>
      <c r="U14" s="80">
        <f t="shared" si="5"/>
        <v>3083.2799999999997</v>
      </c>
      <c r="V14" s="75"/>
      <c r="W14" s="81">
        <v>0</v>
      </c>
      <c r="X14" s="75">
        <v>509.94</v>
      </c>
      <c r="Y14" s="75">
        <v>764.9</v>
      </c>
      <c r="Z14" s="80">
        <f t="shared" si="6"/>
        <v>1274.84</v>
      </c>
      <c r="AA14" s="75"/>
      <c r="AB14" s="81">
        <v>0</v>
      </c>
      <c r="AC14" s="75">
        <v>1089.2</v>
      </c>
      <c r="AD14" s="75">
        <v>1633.82</v>
      </c>
      <c r="AE14" s="80">
        <f t="shared" si="7"/>
        <v>2723.02</v>
      </c>
      <c r="AF14" s="75"/>
      <c r="AG14" s="81">
        <v>0</v>
      </c>
      <c r="AH14" s="75">
        <v>69.81999999999994</v>
      </c>
      <c r="AI14" s="75">
        <v>104.7</v>
      </c>
      <c r="AJ14" s="80">
        <f t="shared" si="8"/>
        <v>174.51999999999992</v>
      </c>
      <c r="AK14" s="75"/>
      <c r="AL14" s="81">
        <v>0</v>
      </c>
      <c r="AM14" s="75">
        <v>650.16</v>
      </c>
      <c r="AN14" s="75">
        <v>975.26</v>
      </c>
      <c r="AO14" s="80">
        <f t="shared" si="9"/>
        <v>1625.42</v>
      </c>
      <c r="AP14" s="75"/>
      <c r="AQ14" s="81">
        <v>0</v>
      </c>
      <c r="AR14" s="75">
        <v>682.54</v>
      </c>
      <c r="AS14" s="75">
        <v>1023.82</v>
      </c>
      <c r="AT14" s="80">
        <f t="shared" si="10"/>
        <v>1706.3600000000001</v>
      </c>
      <c r="AU14" s="75"/>
      <c r="AV14" s="81">
        <v>0</v>
      </c>
      <c r="AW14" s="75">
        <v>586.5</v>
      </c>
      <c r="AX14" s="75">
        <v>879.78</v>
      </c>
      <c r="AY14" s="80">
        <f t="shared" si="11"/>
        <v>1466.28</v>
      </c>
      <c r="AZ14" s="75"/>
      <c r="BA14" s="81">
        <v>0</v>
      </c>
      <c r="BB14" s="75">
        <v>2124.75</v>
      </c>
      <c r="BC14" s="75">
        <v>3187.13</v>
      </c>
      <c r="BD14" s="80">
        <f t="shared" si="12"/>
        <v>5311.88</v>
      </c>
      <c r="BE14" s="75"/>
      <c r="BF14" s="81">
        <v>0</v>
      </c>
      <c r="BG14" s="82">
        <v>1541.39</v>
      </c>
      <c r="BH14" s="75">
        <v>2312.1</v>
      </c>
      <c r="BI14" s="80">
        <f t="shared" si="13"/>
        <v>3853.49</v>
      </c>
      <c r="BJ14" s="75"/>
      <c r="BK14" s="81">
        <v>0</v>
      </c>
      <c r="BL14" s="75">
        <v>999.98</v>
      </c>
      <c r="BM14" s="83">
        <v>1499.97</v>
      </c>
      <c r="BN14" s="80">
        <f t="shared" si="14"/>
        <v>2499.95</v>
      </c>
    </row>
    <row r="15" spans="1:66" s="78" customFormat="1" ht="13.5">
      <c r="A15" s="50" t="s">
        <v>9</v>
      </c>
      <c r="B15" s="50"/>
      <c r="C15" s="79">
        <f t="shared" si="0"/>
        <v>0</v>
      </c>
      <c r="D15" s="75">
        <f t="shared" si="1"/>
        <v>131944</v>
      </c>
      <c r="E15" s="75">
        <f t="shared" si="2"/>
        <v>197916.14999999997</v>
      </c>
      <c r="F15" s="80">
        <f t="shared" si="15"/>
        <v>329860.14999999997</v>
      </c>
      <c r="G15" s="50"/>
      <c r="H15" s="81">
        <v>0</v>
      </c>
      <c r="I15" s="75">
        <v>13804.31</v>
      </c>
      <c r="J15" s="75">
        <v>20706.46</v>
      </c>
      <c r="K15" s="80">
        <f t="shared" si="3"/>
        <v>34510.77</v>
      </c>
      <c r="L15" s="75"/>
      <c r="M15" s="81">
        <v>0</v>
      </c>
      <c r="N15" s="75">
        <v>11999.79</v>
      </c>
      <c r="O15" s="75">
        <v>17999.68</v>
      </c>
      <c r="P15" s="80">
        <f t="shared" si="4"/>
        <v>29999.47</v>
      </c>
      <c r="Q15" s="75"/>
      <c r="R15" s="81">
        <v>0</v>
      </c>
      <c r="S15" s="75">
        <v>13017.14</v>
      </c>
      <c r="T15" s="75">
        <v>19525.71</v>
      </c>
      <c r="U15" s="80">
        <f t="shared" si="5"/>
        <v>32542.85</v>
      </c>
      <c r="V15" s="75"/>
      <c r="W15" s="81">
        <v>0</v>
      </c>
      <c r="X15" s="75">
        <v>8793.14</v>
      </c>
      <c r="Y15" s="75">
        <v>13189.73</v>
      </c>
      <c r="Z15" s="80">
        <f t="shared" si="6"/>
        <v>21982.87</v>
      </c>
      <c r="AA15" s="75"/>
      <c r="AB15" s="81">
        <v>0</v>
      </c>
      <c r="AC15" s="75">
        <v>8208.71</v>
      </c>
      <c r="AD15" s="75">
        <v>12313.08</v>
      </c>
      <c r="AE15" s="80">
        <f t="shared" si="7"/>
        <v>20521.79</v>
      </c>
      <c r="AF15" s="75"/>
      <c r="AG15" s="81">
        <v>0</v>
      </c>
      <c r="AH15" s="75">
        <v>7181.22</v>
      </c>
      <c r="AI15" s="75">
        <v>10771.87</v>
      </c>
      <c r="AJ15" s="80">
        <f t="shared" si="8"/>
        <v>17953.09</v>
      </c>
      <c r="AK15" s="75"/>
      <c r="AL15" s="81">
        <v>0</v>
      </c>
      <c r="AM15" s="75">
        <v>11652.03</v>
      </c>
      <c r="AN15" s="75">
        <v>17478.06</v>
      </c>
      <c r="AO15" s="80">
        <f t="shared" si="9"/>
        <v>29130.090000000004</v>
      </c>
      <c r="AP15" s="75"/>
      <c r="AQ15" s="81">
        <v>0</v>
      </c>
      <c r="AR15" s="75">
        <v>7552.97</v>
      </c>
      <c r="AS15" s="75">
        <v>11329.48</v>
      </c>
      <c r="AT15" s="80">
        <f t="shared" si="10"/>
        <v>18882.45</v>
      </c>
      <c r="AU15" s="75"/>
      <c r="AV15" s="81">
        <v>0</v>
      </c>
      <c r="AW15" s="75">
        <v>7635.1</v>
      </c>
      <c r="AX15" s="75">
        <v>11452.66</v>
      </c>
      <c r="AY15" s="80">
        <f t="shared" si="11"/>
        <v>19087.760000000002</v>
      </c>
      <c r="AZ15" s="75"/>
      <c r="BA15" s="81">
        <v>0</v>
      </c>
      <c r="BB15" s="75">
        <v>12332.36</v>
      </c>
      <c r="BC15" s="75">
        <v>18498.57</v>
      </c>
      <c r="BD15" s="80">
        <f t="shared" si="12"/>
        <v>30830.93</v>
      </c>
      <c r="BE15" s="75"/>
      <c r="BF15" s="81">
        <v>0</v>
      </c>
      <c r="BG15" s="82">
        <v>12503.52</v>
      </c>
      <c r="BH15" s="75">
        <v>18755.27</v>
      </c>
      <c r="BI15" s="80">
        <f t="shared" si="13"/>
        <v>31258.79</v>
      </c>
      <c r="BJ15" s="75"/>
      <c r="BK15" s="81">
        <v>0</v>
      </c>
      <c r="BL15" s="75">
        <v>17263.71</v>
      </c>
      <c r="BM15" s="83">
        <v>25895.58</v>
      </c>
      <c r="BN15" s="80">
        <f t="shared" si="14"/>
        <v>43159.29</v>
      </c>
    </row>
    <row r="16" spans="1:66" s="78" customFormat="1" ht="13.5">
      <c r="A16" s="50" t="s">
        <v>10</v>
      </c>
      <c r="B16" s="50"/>
      <c r="C16" s="79">
        <f t="shared" si="0"/>
        <v>0</v>
      </c>
      <c r="D16" s="75">
        <f t="shared" si="1"/>
        <v>295046.14999999997</v>
      </c>
      <c r="E16" s="75">
        <f t="shared" si="2"/>
        <v>442569.3999999999</v>
      </c>
      <c r="F16" s="80">
        <f t="shared" si="15"/>
        <v>737615.5499999998</v>
      </c>
      <c r="G16" s="50"/>
      <c r="H16" s="81">
        <v>0</v>
      </c>
      <c r="I16" s="75">
        <v>43751.67</v>
      </c>
      <c r="J16" s="75">
        <v>65627.53</v>
      </c>
      <c r="K16" s="80">
        <f t="shared" si="3"/>
        <v>109379.2</v>
      </c>
      <c r="L16" s="75"/>
      <c r="M16" s="81">
        <v>0</v>
      </c>
      <c r="N16" s="75">
        <v>0</v>
      </c>
      <c r="O16" s="75">
        <v>0</v>
      </c>
      <c r="P16" s="80">
        <f t="shared" si="4"/>
        <v>0</v>
      </c>
      <c r="Q16" s="75"/>
      <c r="R16" s="81">
        <v>0</v>
      </c>
      <c r="S16" s="75">
        <v>29072.01</v>
      </c>
      <c r="T16" s="75">
        <v>43608.02</v>
      </c>
      <c r="U16" s="80">
        <f t="shared" si="5"/>
        <v>72680.03</v>
      </c>
      <c r="V16" s="75"/>
      <c r="W16" s="81">
        <v>0</v>
      </c>
      <c r="X16" s="75">
        <v>19446.17</v>
      </c>
      <c r="Y16" s="75">
        <v>29169.27</v>
      </c>
      <c r="Z16" s="80">
        <f t="shared" si="6"/>
        <v>48615.44</v>
      </c>
      <c r="AA16" s="75"/>
      <c r="AB16" s="81">
        <v>0</v>
      </c>
      <c r="AC16" s="75">
        <v>17263.93</v>
      </c>
      <c r="AD16" s="75">
        <v>25895.93</v>
      </c>
      <c r="AE16" s="80">
        <f t="shared" si="7"/>
        <v>43159.86</v>
      </c>
      <c r="AF16" s="75"/>
      <c r="AG16" s="81">
        <v>0</v>
      </c>
      <c r="AH16" s="75">
        <v>15352.21</v>
      </c>
      <c r="AI16" s="75">
        <v>23028.31</v>
      </c>
      <c r="AJ16" s="80">
        <f t="shared" si="8"/>
        <v>38380.520000000004</v>
      </c>
      <c r="AK16" s="75"/>
      <c r="AL16" s="81">
        <v>0</v>
      </c>
      <c r="AM16" s="75">
        <v>18285.1</v>
      </c>
      <c r="AN16" s="75">
        <v>27427.68</v>
      </c>
      <c r="AO16" s="80">
        <f t="shared" si="9"/>
        <v>45712.78</v>
      </c>
      <c r="AP16" s="75"/>
      <c r="AQ16" s="81">
        <v>0</v>
      </c>
      <c r="AR16" s="75">
        <v>16679.2</v>
      </c>
      <c r="AS16" s="75">
        <v>25018.81</v>
      </c>
      <c r="AT16" s="80">
        <f t="shared" si="10"/>
        <v>41698.01</v>
      </c>
      <c r="AU16" s="75"/>
      <c r="AV16" s="81">
        <v>0</v>
      </c>
      <c r="AW16" s="75">
        <v>16422.58</v>
      </c>
      <c r="AX16" s="75">
        <v>24633.88</v>
      </c>
      <c r="AY16" s="80">
        <f t="shared" si="11"/>
        <v>41056.46000000001</v>
      </c>
      <c r="AZ16" s="75"/>
      <c r="BA16" s="81">
        <v>0</v>
      </c>
      <c r="BB16" s="75">
        <v>44877.18</v>
      </c>
      <c r="BC16" s="75">
        <v>67315.79</v>
      </c>
      <c r="BD16" s="80">
        <f t="shared" si="12"/>
        <v>112192.97</v>
      </c>
      <c r="BE16" s="75"/>
      <c r="BF16" s="81">
        <v>0</v>
      </c>
      <c r="BG16" s="82">
        <v>34015.22</v>
      </c>
      <c r="BH16" s="75">
        <v>51022.86</v>
      </c>
      <c r="BI16" s="80">
        <f t="shared" si="13"/>
        <v>85038.08</v>
      </c>
      <c r="BJ16" s="75"/>
      <c r="BK16" s="81">
        <v>0</v>
      </c>
      <c r="BL16" s="75">
        <v>39880.88</v>
      </c>
      <c r="BM16" s="83">
        <v>59821.32</v>
      </c>
      <c r="BN16" s="80">
        <f t="shared" si="14"/>
        <v>99702.2</v>
      </c>
    </row>
    <row r="17" spans="1:66" s="78" customFormat="1" ht="13.5">
      <c r="A17" s="50" t="s">
        <v>11</v>
      </c>
      <c r="B17" s="50"/>
      <c r="C17" s="79">
        <f t="shared" si="0"/>
        <v>0</v>
      </c>
      <c r="D17" s="75">
        <f t="shared" si="1"/>
        <v>25996.699999999997</v>
      </c>
      <c r="E17" s="75">
        <f t="shared" si="2"/>
        <v>38995.11</v>
      </c>
      <c r="F17" s="80">
        <f t="shared" si="15"/>
        <v>64991.81</v>
      </c>
      <c r="G17" s="50"/>
      <c r="H17" s="81">
        <v>0</v>
      </c>
      <c r="I17" s="75">
        <v>2936.14</v>
      </c>
      <c r="J17" s="75">
        <v>4404.23</v>
      </c>
      <c r="K17" s="80">
        <f t="shared" si="3"/>
        <v>7340.369999999999</v>
      </c>
      <c r="L17" s="75"/>
      <c r="M17" s="81">
        <v>0</v>
      </c>
      <c r="N17" s="75">
        <v>2880.05</v>
      </c>
      <c r="O17" s="75">
        <v>4320.08</v>
      </c>
      <c r="P17" s="80">
        <f t="shared" si="4"/>
        <v>7200.13</v>
      </c>
      <c r="Q17" s="75"/>
      <c r="R17" s="81">
        <v>0</v>
      </c>
      <c r="S17" s="75">
        <v>2056.35</v>
      </c>
      <c r="T17" s="75">
        <v>3084.52</v>
      </c>
      <c r="U17" s="80">
        <f t="shared" si="5"/>
        <v>5140.87</v>
      </c>
      <c r="V17" s="75"/>
      <c r="W17" s="81">
        <v>0</v>
      </c>
      <c r="X17" s="75">
        <v>1372.72</v>
      </c>
      <c r="Y17" s="75">
        <v>2059.08</v>
      </c>
      <c r="Z17" s="80">
        <f t="shared" si="6"/>
        <v>3431.8</v>
      </c>
      <c r="AA17" s="75"/>
      <c r="AB17" s="81">
        <v>0</v>
      </c>
      <c r="AC17" s="75">
        <v>1568.79</v>
      </c>
      <c r="AD17" s="75">
        <v>2353.21</v>
      </c>
      <c r="AE17" s="80">
        <f t="shared" si="7"/>
        <v>3922</v>
      </c>
      <c r="AF17" s="75"/>
      <c r="AG17" s="81">
        <v>0</v>
      </c>
      <c r="AH17" s="75">
        <v>1356.68</v>
      </c>
      <c r="AI17" s="75">
        <v>2035</v>
      </c>
      <c r="AJ17" s="80">
        <f t="shared" si="8"/>
        <v>3391.6800000000003</v>
      </c>
      <c r="AK17" s="75"/>
      <c r="AL17" s="81">
        <v>0</v>
      </c>
      <c r="AM17" s="75">
        <v>3222.12</v>
      </c>
      <c r="AN17" s="75">
        <v>4833.2</v>
      </c>
      <c r="AO17" s="80">
        <f t="shared" si="9"/>
        <v>8055.32</v>
      </c>
      <c r="AP17" s="75"/>
      <c r="AQ17" s="81">
        <v>0</v>
      </c>
      <c r="AR17" s="75">
        <v>2318.85</v>
      </c>
      <c r="AS17" s="75">
        <v>3478.27</v>
      </c>
      <c r="AT17" s="80">
        <f t="shared" si="10"/>
        <v>5797.12</v>
      </c>
      <c r="AU17" s="75"/>
      <c r="AV17" s="81">
        <v>0</v>
      </c>
      <c r="AW17" s="75">
        <v>1001.65</v>
      </c>
      <c r="AX17" s="75">
        <v>1502.47</v>
      </c>
      <c r="AY17" s="80">
        <f t="shared" si="11"/>
        <v>2504.12</v>
      </c>
      <c r="AZ17" s="75"/>
      <c r="BA17" s="81">
        <v>0</v>
      </c>
      <c r="BB17" s="75">
        <v>1997.1</v>
      </c>
      <c r="BC17" s="75">
        <v>2995.65</v>
      </c>
      <c r="BD17" s="80">
        <f t="shared" si="12"/>
        <v>4992.75</v>
      </c>
      <c r="BE17" s="75"/>
      <c r="BF17" s="81">
        <v>0</v>
      </c>
      <c r="BG17" s="82">
        <v>3037.67</v>
      </c>
      <c r="BH17" s="75">
        <v>4556.52</v>
      </c>
      <c r="BI17" s="80">
        <f t="shared" si="13"/>
        <v>7594.1900000000005</v>
      </c>
      <c r="BJ17" s="75"/>
      <c r="BK17" s="81">
        <v>0</v>
      </c>
      <c r="BL17" s="75">
        <v>2248.58</v>
      </c>
      <c r="BM17" s="83">
        <v>3372.88</v>
      </c>
      <c r="BN17" s="80">
        <f t="shared" si="14"/>
        <v>5621.46</v>
      </c>
    </row>
    <row r="18" spans="1:66" s="78" customFormat="1" ht="13.5">
      <c r="A18" s="50" t="s">
        <v>12</v>
      </c>
      <c r="B18" s="50"/>
      <c r="C18" s="79">
        <f t="shared" si="0"/>
        <v>0</v>
      </c>
      <c r="D18" s="75">
        <f t="shared" si="1"/>
        <v>53654.53</v>
      </c>
      <c r="E18" s="75">
        <f t="shared" si="2"/>
        <v>80481.83</v>
      </c>
      <c r="F18" s="80">
        <f t="shared" si="15"/>
        <v>134136.36</v>
      </c>
      <c r="G18" s="50"/>
      <c r="H18" s="81">
        <v>0</v>
      </c>
      <c r="I18" s="75">
        <v>5951.46</v>
      </c>
      <c r="J18" s="75">
        <v>8927.18</v>
      </c>
      <c r="K18" s="80">
        <f t="shared" si="3"/>
        <v>14878.64</v>
      </c>
      <c r="L18" s="75"/>
      <c r="M18" s="81">
        <v>0</v>
      </c>
      <c r="N18" s="75">
        <v>6649.63</v>
      </c>
      <c r="O18" s="75">
        <v>9974.46</v>
      </c>
      <c r="P18" s="80">
        <f t="shared" si="4"/>
        <v>16624.09</v>
      </c>
      <c r="Q18" s="75"/>
      <c r="R18" s="81">
        <v>0</v>
      </c>
      <c r="S18" s="75">
        <v>4702.75</v>
      </c>
      <c r="T18" s="75">
        <v>7054.12</v>
      </c>
      <c r="U18" s="80">
        <f t="shared" si="5"/>
        <v>11756.869999999999</v>
      </c>
      <c r="V18" s="75"/>
      <c r="W18" s="81">
        <v>0</v>
      </c>
      <c r="X18" s="75">
        <v>3581.57</v>
      </c>
      <c r="Y18" s="75">
        <v>5372.36</v>
      </c>
      <c r="Z18" s="80">
        <f t="shared" si="6"/>
        <v>8953.93</v>
      </c>
      <c r="AA18" s="75"/>
      <c r="AB18" s="81">
        <v>0</v>
      </c>
      <c r="AC18" s="75">
        <v>4537.55</v>
      </c>
      <c r="AD18" s="75">
        <v>6806.32</v>
      </c>
      <c r="AE18" s="80">
        <f t="shared" si="7"/>
        <v>11343.869999999999</v>
      </c>
      <c r="AF18" s="75"/>
      <c r="AG18" s="81">
        <v>0</v>
      </c>
      <c r="AH18" s="75">
        <v>3021.61</v>
      </c>
      <c r="AI18" s="75">
        <v>4532.44</v>
      </c>
      <c r="AJ18" s="80">
        <f t="shared" si="8"/>
        <v>7554.049999999999</v>
      </c>
      <c r="AK18" s="75"/>
      <c r="AL18" s="81">
        <v>0</v>
      </c>
      <c r="AM18" s="75">
        <v>4355.72</v>
      </c>
      <c r="AN18" s="75">
        <v>6533.59</v>
      </c>
      <c r="AO18" s="80">
        <f t="shared" si="9"/>
        <v>10889.310000000001</v>
      </c>
      <c r="AP18" s="75"/>
      <c r="AQ18" s="81">
        <v>0</v>
      </c>
      <c r="AR18" s="75">
        <v>2629.65</v>
      </c>
      <c r="AS18" s="75">
        <v>3944.46</v>
      </c>
      <c r="AT18" s="80">
        <f t="shared" si="10"/>
        <v>6574.110000000001</v>
      </c>
      <c r="AU18" s="75"/>
      <c r="AV18" s="81">
        <v>0</v>
      </c>
      <c r="AW18" s="75">
        <v>3917.53</v>
      </c>
      <c r="AX18" s="75">
        <v>5876.32</v>
      </c>
      <c r="AY18" s="80">
        <f t="shared" si="11"/>
        <v>9793.85</v>
      </c>
      <c r="AZ18" s="75"/>
      <c r="BA18" s="81">
        <v>0</v>
      </c>
      <c r="BB18" s="75">
        <v>4544.39</v>
      </c>
      <c r="BC18" s="75">
        <v>6816.59</v>
      </c>
      <c r="BD18" s="80">
        <f t="shared" si="12"/>
        <v>11360.98</v>
      </c>
      <c r="BE18" s="75"/>
      <c r="BF18" s="81">
        <v>0</v>
      </c>
      <c r="BG18" s="82">
        <v>4664.48</v>
      </c>
      <c r="BH18" s="75">
        <v>6996.72</v>
      </c>
      <c r="BI18" s="80">
        <f t="shared" si="13"/>
        <v>11661.2</v>
      </c>
      <c r="BJ18" s="75"/>
      <c r="BK18" s="81">
        <v>0</v>
      </c>
      <c r="BL18" s="75">
        <v>5098.19</v>
      </c>
      <c r="BM18" s="83">
        <v>7647.27</v>
      </c>
      <c r="BN18" s="80">
        <f t="shared" si="14"/>
        <v>12745.46</v>
      </c>
    </row>
    <row r="19" spans="1:66" s="78" customFormat="1" ht="13.5">
      <c r="A19" s="50" t="s">
        <v>13</v>
      </c>
      <c r="B19" s="50"/>
      <c r="C19" s="79">
        <f t="shared" si="0"/>
        <v>0</v>
      </c>
      <c r="D19" s="75">
        <f t="shared" si="1"/>
        <v>72308.62</v>
      </c>
      <c r="E19" s="75">
        <f t="shared" si="2"/>
        <v>108463.03</v>
      </c>
      <c r="F19" s="80">
        <f t="shared" si="15"/>
        <v>180771.65</v>
      </c>
      <c r="G19" s="50"/>
      <c r="H19" s="81">
        <v>0</v>
      </c>
      <c r="I19" s="75">
        <v>8959.94</v>
      </c>
      <c r="J19" s="75">
        <v>13439.92</v>
      </c>
      <c r="K19" s="80">
        <f t="shared" si="3"/>
        <v>22399.86</v>
      </c>
      <c r="L19" s="75"/>
      <c r="M19" s="81">
        <v>0</v>
      </c>
      <c r="N19" s="75">
        <v>8436.05</v>
      </c>
      <c r="O19" s="75">
        <v>12654.08</v>
      </c>
      <c r="P19" s="80">
        <f t="shared" si="4"/>
        <v>21090.129999999997</v>
      </c>
      <c r="Q19" s="75"/>
      <c r="R19" s="81">
        <v>0</v>
      </c>
      <c r="S19" s="75">
        <v>0</v>
      </c>
      <c r="T19" s="75">
        <v>0</v>
      </c>
      <c r="U19" s="80">
        <f t="shared" si="5"/>
        <v>0</v>
      </c>
      <c r="V19" s="75"/>
      <c r="W19" s="81">
        <v>0</v>
      </c>
      <c r="X19" s="75">
        <v>8381.55</v>
      </c>
      <c r="Y19" s="75">
        <v>12572.33</v>
      </c>
      <c r="Z19" s="80">
        <f t="shared" si="6"/>
        <v>20953.879999999997</v>
      </c>
      <c r="AA19" s="75"/>
      <c r="AB19" s="81">
        <v>0</v>
      </c>
      <c r="AC19" s="75">
        <v>4066.43</v>
      </c>
      <c r="AD19" s="75">
        <v>6099.66</v>
      </c>
      <c r="AE19" s="80">
        <f t="shared" si="7"/>
        <v>10166.09</v>
      </c>
      <c r="AF19" s="75"/>
      <c r="AG19" s="81">
        <v>0</v>
      </c>
      <c r="AH19" s="75">
        <v>2942.67</v>
      </c>
      <c r="AI19" s="75">
        <v>4414.01</v>
      </c>
      <c r="AJ19" s="80">
        <f t="shared" si="8"/>
        <v>7356.68</v>
      </c>
      <c r="AK19" s="75"/>
      <c r="AL19" s="81">
        <v>0</v>
      </c>
      <c r="AM19" s="75">
        <v>7871.28</v>
      </c>
      <c r="AN19" s="75">
        <v>11806.94</v>
      </c>
      <c r="AO19" s="80">
        <f t="shared" si="9"/>
        <v>19678.22</v>
      </c>
      <c r="AP19" s="75"/>
      <c r="AQ19" s="81">
        <v>0</v>
      </c>
      <c r="AR19" s="75">
        <v>4549.62</v>
      </c>
      <c r="AS19" s="75">
        <v>6824.45</v>
      </c>
      <c r="AT19" s="80">
        <f t="shared" si="10"/>
        <v>11374.07</v>
      </c>
      <c r="AU19" s="75"/>
      <c r="AV19" s="81">
        <v>0</v>
      </c>
      <c r="AW19" s="75">
        <v>3209.02</v>
      </c>
      <c r="AX19" s="75">
        <v>4813.52</v>
      </c>
      <c r="AY19" s="80">
        <f t="shared" si="11"/>
        <v>8022.540000000001</v>
      </c>
      <c r="AZ19" s="75"/>
      <c r="BA19" s="81">
        <v>0</v>
      </c>
      <c r="BB19" s="75">
        <v>7420.88</v>
      </c>
      <c r="BC19" s="75">
        <v>11131.32</v>
      </c>
      <c r="BD19" s="80">
        <f t="shared" si="12"/>
        <v>18552.2</v>
      </c>
      <c r="BE19" s="75"/>
      <c r="BF19" s="81">
        <v>0</v>
      </c>
      <c r="BG19" s="82">
        <v>6926.4</v>
      </c>
      <c r="BH19" s="75">
        <v>10389.62</v>
      </c>
      <c r="BI19" s="80">
        <f t="shared" si="13"/>
        <v>17316.02</v>
      </c>
      <c r="BJ19" s="75"/>
      <c r="BK19" s="81">
        <v>0</v>
      </c>
      <c r="BL19" s="75">
        <v>9544.78</v>
      </c>
      <c r="BM19" s="83">
        <v>14317.18</v>
      </c>
      <c r="BN19" s="80">
        <f t="shared" si="14"/>
        <v>23861.96</v>
      </c>
    </row>
    <row r="20" spans="1:66" s="78" customFormat="1" ht="13.5">
      <c r="A20" s="50" t="s">
        <v>14</v>
      </c>
      <c r="B20" s="50"/>
      <c r="C20" s="79">
        <f t="shared" si="0"/>
        <v>0</v>
      </c>
      <c r="D20" s="75">
        <f t="shared" si="1"/>
        <v>9222.29</v>
      </c>
      <c r="E20" s="75">
        <f t="shared" si="2"/>
        <v>13833.46</v>
      </c>
      <c r="F20" s="80">
        <f t="shared" si="15"/>
        <v>23055.75</v>
      </c>
      <c r="G20" s="50"/>
      <c r="H20" s="81">
        <v>0</v>
      </c>
      <c r="I20" s="75">
        <v>943.17</v>
      </c>
      <c r="J20" s="75">
        <v>1414.74</v>
      </c>
      <c r="K20" s="80">
        <f t="shared" si="3"/>
        <v>2357.91</v>
      </c>
      <c r="L20" s="75"/>
      <c r="M20" s="81">
        <v>0</v>
      </c>
      <c r="N20" s="75">
        <v>939.37</v>
      </c>
      <c r="O20" s="75">
        <v>1409.05</v>
      </c>
      <c r="P20" s="80">
        <f t="shared" si="4"/>
        <v>2348.42</v>
      </c>
      <c r="Q20" s="75"/>
      <c r="R20" s="81">
        <v>0</v>
      </c>
      <c r="S20" s="75">
        <v>640.68</v>
      </c>
      <c r="T20" s="75">
        <v>961</v>
      </c>
      <c r="U20" s="80">
        <f t="shared" si="5"/>
        <v>1601.6799999999998</v>
      </c>
      <c r="V20" s="75"/>
      <c r="W20" s="81">
        <v>0</v>
      </c>
      <c r="X20" s="75">
        <v>341.27</v>
      </c>
      <c r="Y20" s="75">
        <v>511.91</v>
      </c>
      <c r="Z20" s="80">
        <f t="shared" si="6"/>
        <v>853.1800000000001</v>
      </c>
      <c r="AA20" s="75"/>
      <c r="AB20" s="81">
        <v>0</v>
      </c>
      <c r="AC20" s="75">
        <v>1041.98</v>
      </c>
      <c r="AD20" s="75">
        <v>1562.97</v>
      </c>
      <c r="AE20" s="80">
        <f t="shared" si="7"/>
        <v>2604.95</v>
      </c>
      <c r="AF20" s="75"/>
      <c r="AG20" s="81">
        <v>0</v>
      </c>
      <c r="AH20" s="75">
        <v>803.46</v>
      </c>
      <c r="AI20" s="75">
        <v>1205.2</v>
      </c>
      <c r="AJ20" s="80">
        <f t="shared" si="8"/>
        <v>2008.66</v>
      </c>
      <c r="AK20" s="75"/>
      <c r="AL20" s="81">
        <v>0</v>
      </c>
      <c r="AM20" s="75">
        <v>933.37</v>
      </c>
      <c r="AN20" s="75">
        <v>1400.06</v>
      </c>
      <c r="AO20" s="80">
        <f t="shared" si="9"/>
        <v>2333.43</v>
      </c>
      <c r="AP20" s="75"/>
      <c r="AQ20" s="81">
        <v>0</v>
      </c>
      <c r="AR20" s="75">
        <v>731.59</v>
      </c>
      <c r="AS20" s="75">
        <v>1097.4</v>
      </c>
      <c r="AT20" s="80">
        <f t="shared" si="10"/>
        <v>1828.9900000000002</v>
      </c>
      <c r="AU20" s="75"/>
      <c r="AV20" s="81">
        <v>0</v>
      </c>
      <c r="AW20" s="75">
        <v>660.67</v>
      </c>
      <c r="AX20" s="75">
        <v>991.02</v>
      </c>
      <c r="AY20" s="80">
        <f t="shared" si="11"/>
        <v>1651.69</v>
      </c>
      <c r="AZ20" s="75"/>
      <c r="BA20" s="81">
        <v>0</v>
      </c>
      <c r="BB20" s="75">
        <v>639.54</v>
      </c>
      <c r="BC20" s="75">
        <v>959.3</v>
      </c>
      <c r="BD20" s="80">
        <f t="shared" si="12"/>
        <v>1598.84</v>
      </c>
      <c r="BE20" s="75"/>
      <c r="BF20" s="81">
        <v>0</v>
      </c>
      <c r="BG20" s="82">
        <v>263.86</v>
      </c>
      <c r="BH20" s="75">
        <v>395.8</v>
      </c>
      <c r="BI20" s="80">
        <f t="shared" si="13"/>
        <v>659.6600000000001</v>
      </c>
      <c r="BJ20" s="75"/>
      <c r="BK20" s="81">
        <v>0</v>
      </c>
      <c r="BL20" s="75">
        <v>1283.33</v>
      </c>
      <c r="BM20" s="83">
        <v>1925.01</v>
      </c>
      <c r="BN20" s="80">
        <f t="shared" si="14"/>
        <v>3208.34</v>
      </c>
    </row>
    <row r="21" spans="1:66" s="78" customFormat="1" ht="13.5">
      <c r="A21" s="50" t="s">
        <v>15</v>
      </c>
      <c r="B21" s="50"/>
      <c r="C21" s="79">
        <f t="shared" si="0"/>
        <v>0</v>
      </c>
      <c r="D21" s="75">
        <f t="shared" si="1"/>
        <v>217415.11</v>
      </c>
      <c r="E21" s="75">
        <f t="shared" si="2"/>
        <v>326122.79</v>
      </c>
      <c r="F21" s="80">
        <f t="shared" si="15"/>
        <v>543537.8999999999</v>
      </c>
      <c r="G21" s="50"/>
      <c r="H21" s="81">
        <v>0</v>
      </c>
      <c r="I21" s="75">
        <v>27952.47</v>
      </c>
      <c r="J21" s="75">
        <v>41928.73</v>
      </c>
      <c r="K21" s="80">
        <f t="shared" si="3"/>
        <v>69881.20000000001</v>
      </c>
      <c r="L21" s="75"/>
      <c r="M21" s="81">
        <v>0</v>
      </c>
      <c r="N21" s="75">
        <v>25007.11</v>
      </c>
      <c r="O21" s="75">
        <v>37510.67</v>
      </c>
      <c r="P21" s="80">
        <f t="shared" si="4"/>
        <v>62517.78</v>
      </c>
      <c r="Q21" s="75"/>
      <c r="R21" s="81">
        <v>0</v>
      </c>
      <c r="S21" s="75">
        <v>0</v>
      </c>
      <c r="T21" s="75">
        <v>0</v>
      </c>
      <c r="U21" s="80">
        <f t="shared" si="5"/>
        <v>0</v>
      </c>
      <c r="V21" s="75"/>
      <c r="W21" s="81">
        <v>0</v>
      </c>
      <c r="X21" s="75">
        <v>17334.08</v>
      </c>
      <c r="Y21" s="75">
        <v>26001.13</v>
      </c>
      <c r="Z21" s="80">
        <f t="shared" si="6"/>
        <v>43335.21000000001</v>
      </c>
      <c r="AA21" s="75"/>
      <c r="AB21" s="81">
        <v>0</v>
      </c>
      <c r="AC21" s="75">
        <v>14197.69</v>
      </c>
      <c r="AD21" s="75">
        <v>21296.54</v>
      </c>
      <c r="AE21" s="80">
        <f t="shared" si="7"/>
        <v>35494.23</v>
      </c>
      <c r="AF21" s="75"/>
      <c r="AG21" s="81">
        <v>0</v>
      </c>
      <c r="AH21" s="75">
        <v>15529.73</v>
      </c>
      <c r="AI21" s="75">
        <v>23294.61</v>
      </c>
      <c r="AJ21" s="80">
        <f t="shared" si="8"/>
        <v>38824.34</v>
      </c>
      <c r="AK21" s="75"/>
      <c r="AL21" s="81">
        <v>0</v>
      </c>
      <c r="AM21" s="75">
        <v>14626.96</v>
      </c>
      <c r="AN21" s="75">
        <v>21940.45</v>
      </c>
      <c r="AO21" s="80">
        <f t="shared" si="9"/>
        <v>36567.41</v>
      </c>
      <c r="AP21" s="75"/>
      <c r="AQ21" s="81">
        <v>0</v>
      </c>
      <c r="AR21" s="75">
        <v>10930.69</v>
      </c>
      <c r="AS21" s="75">
        <v>16396.05</v>
      </c>
      <c r="AT21" s="80">
        <f t="shared" si="10"/>
        <v>27326.739999999998</v>
      </c>
      <c r="AU21" s="75"/>
      <c r="AV21" s="81">
        <v>0</v>
      </c>
      <c r="AW21" s="75">
        <v>-830.35</v>
      </c>
      <c r="AX21" s="75">
        <v>-1245.51</v>
      </c>
      <c r="AY21" s="80">
        <f t="shared" si="11"/>
        <v>-2075.86</v>
      </c>
      <c r="AZ21" s="75"/>
      <c r="BA21" s="81">
        <v>0</v>
      </c>
      <c r="BB21" s="75">
        <v>28596.31</v>
      </c>
      <c r="BC21" s="75">
        <v>42894.49</v>
      </c>
      <c r="BD21" s="80">
        <f t="shared" si="12"/>
        <v>71490.8</v>
      </c>
      <c r="BE21" s="75"/>
      <c r="BF21" s="81">
        <v>0</v>
      </c>
      <c r="BG21" s="82">
        <v>30298.62</v>
      </c>
      <c r="BH21" s="75">
        <v>45447.92</v>
      </c>
      <c r="BI21" s="80">
        <f t="shared" si="13"/>
        <v>75746.54</v>
      </c>
      <c r="BJ21" s="75"/>
      <c r="BK21" s="81">
        <v>0</v>
      </c>
      <c r="BL21" s="75">
        <v>33771.8</v>
      </c>
      <c r="BM21" s="83">
        <v>50657.71</v>
      </c>
      <c r="BN21" s="80">
        <f t="shared" si="14"/>
        <v>84429.51000000001</v>
      </c>
    </row>
    <row r="22" spans="1:66" s="78" customFormat="1" ht="13.5">
      <c r="A22" s="50" t="s">
        <v>16</v>
      </c>
      <c r="B22" s="50"/>
      <c r="C22" s="79">
        <f t="shared" si="0"/>
        <v>0</v>
      </c>
      <c r="D22" s="75">
        <f t="shared" si="1"/>
        <v>35102.29</v>
      </c>
      <c r="E22" s="75">
        <f t="shared" si="2"/>
        <v>52653.53</v>
      </c>
      <c r="F22" s="80">
        <f t="shared" si="15"/>
        <v>87755.82</v>
      </c>
      <c r="G22" s="50"/>
      <c r="H22" s="81">
        <v>0</v>
      </c>
      <c r="I22" s="75">
        <v>3184.57</v>
      </c>
      <c r="J22" s="75">
        <v>4776.84</v>
      </c>
      <c r="K22" s="80">
        <f t="shared" si="3"/>
        <v>7961.41</v>
      </c>
      <c r="L22" s="75"/>
      <c r="M22" s="81">
        <v>0</v>
      </c>
      <c r="N22" s="75">
        <v>3984.58</v>
      </c>
      <c r="O22" s="75">
        <v>5976.88</v>
      </c>
      <c r="P22" s="80">
        <f t="shared" si="4"/>
        <v>9961.46</v>
      </c>
      <c r="Q22" s="75"/>
      <c r="R22" s="81">
        <v>0</v>
      </c>
      <c r="S22" s="75">
        <v>3655.8</v>
      </c>
      <c r="T22" s="75">
        <v>5483.72</v>
      </c>
      <c r="U22" s="80">
        <f t="shared" si="5"/>
        <v>9139.52</v>
      </c>
      <c r="V22" s="75"/>
      <c r="W22" s="81">
        <v>0</v>
      </c>
      <c r="X22" s="75">
        <v>2329.26</v>
      </c>
      <c r="Y22" s="75">
        <v>3493.87</v>
      </c>
      <c r="Z22" s="80">
        <f t="shared" si="6"/>
        <v>5823.13</v>
      </c>
      <c r="AA22" s="75"/>
      <c r="AB22" s="81">
        <v>0</v>
      </c>
      <c r="AC22" s="75">
        <v>1523.31</v>
      </c>
      <c r="AD22" s="75">
        <v>2284.98</v>
      </c>
      <c r="AE22" s="80">
        <f t="shared" si="7"/>
        <v>3808.29</v>
      </c>
      <c r="AF22" s="75"/>
      <c r="AG22" s="81">
        <v>0</v>
      </c>
      <c r="AH22" s="75">
        <v>581.66</v>
      </c>
      <c r="AI22" s="75">
        <v>872.52</v>
      </c>
      <c r="AJ22" s="80">
        <f t="shared" si="8"/>
        <v>1454.1799999999998</v>
      </c>
      <c r="AK22" s="75"/>
      <c r="AL22" s="81">
        <v>0</v>
      </c>
      <c r="AM22" s="75">
        <v>1960.24</v>
      </c>
      <c r="AN22" s="75">
        <v>2940.36</v>
      </c>
      <c r="AO22" s="80">
        <f t="shared" si="9"/>
        <v>4900.6</v>
      </c>
      <c r="AP22" s="75"/>
      <c r="AQ22" s="81">
        <v>0</v>
      </c>
      <c r="AR22" s="75">
        <v>1615.35</v>
      </c>
      <c r="AS22" s="75">
        <v>2423.01</v>
      </c>
      <c r="AT22" s="80">
        <f t="shared" si="10"/>
        <v>4038.36</v>
      </c>
      <c r="AU22" s="75"/>
      <c r="AV22" s="81">
        <v>0</v>
      </c>
      <c r="AW22" s="75">
        <v>1312</v>
      </c>
      <c r="AX22" s="75">
        <v>1968.01</v>
      </c>
      <c r="AY22" s="80">
        <f t="shared" si="11"/>
        <v>3280.01</v>
      </c>
      <c r="AZ22" s="75"/>
      <c r="BA22" s="81">
        <v>0</v>
      </c>
      <c r="BB22" s="75">
        <v>4869.82</v>
      </c>
      <c r="BC22" s="75">
        <v>7304.74</v>
      </c>
      <c r="BD22" s="80">
        <f t="shared" si="12"/>
        <v>12174.56</v>
      </c>
      <c r="BE22" s="75"/>
      <c r="BF22" s="81">
        <v>0</v>
      </c>
      <c r="BG22" s="82">
        <v>3271.39</v>
      </c>
      <c r="BH22" s="75">
        <v>4907.13</v>
      </c>
      <c r="BI22" s="80">
        <f t="shared" si="13"/>
        <v>8178.52</v>
      </c>
      <c r="BJ22" s="75"/>
      <c r="BK22" s="81">
        <v>0</v>
      </c>
      <c r="BL22" s="75">
        <v>6814.31</v>
      </c>
      <c r="BM22" s="83">
        <v>10221.47</v>
      </c>
      <c r="BN22" s="80">
        <f t="shared" si="14"/>
        <v>17035.78</v>
      </c>
    </row>
    <row r="23" spans="1:66" s="78" customFormat="1" ht="13.5">
      <c r="A23" s="50" t="s">
        <v>17</v>
      </c>
      <c r="B23" s="50"/>
      <c r="C23" s="79">
        <f t="shared" si="0"/>
        <v>0</v>
      </c>
      <c r="D23" s="75">
        <f t="shared" si="1"/>
        <v>15637.630000000001</v>
      </c>
      <c r="E23" s="75">
        <f t="shared" si="2"/>
        <v>23456.53</v>
      </c>
      <c r="F23" s="80">
        <f t="shared" si="15"/>
        <v>39094.16</v>
      </c>
      <c r="G23" s="50"/>
      <c r="H23" s="81">
        <v>0</v>
      </c>
      <c r="I23" s="75">
        <v>2090.97</v>
      </c>
      <c r="J23" s="75">
        <v>3136.45</v>
      </c>
      <c r="K23" s="80">
        <f t="shared" si="3"/>
        <v>5227.42</v>
      </c>
      <c r="L23" s="75"/>
      <c r="M23" s="81">
        <v>0</v>
      </c>
      <c r="N23" s="75">
        <v>1370.46</v>
      </c>
      <c r="O23" s="75">
        <v>2055.69</v>
      </c>
      <c r="P23" s="80">
        <f t="shared" si="4"/>
        <v>3426.15</v>
      </c>
      <c r="Q23" s="75"/>
      <c r="R23" s="81">
        <v>0</v>
      </c>
      <c r="S23" s="75">
        <v>3137.99</v>
      </c>
      <c r="T23" s="75">
        <v>4707</v>
      </c>
      <c r="U23" s="80">
        <f t="shared" si="5"/>
        <v>7844.99</v>
      </c>
      <c r="V23" s="75"/>
      <c r="W23" s="81">
        <v>0</v>
      </c>
      <c r="X23" s="75">
        <v>0</v>
      </c>
      <c r="Y23" s="75">
        <v>0</v>
      </c>
      <c r="Z23" s="80">
        <f t="shared" si="6"/>
        <v>0</v>
      </c>
      <c r="AA23" s="75"/>
      <c r="AB23" s="81">
        <v>0</v>
      </c>
      <c r="AC23" s="75">
        <v>-565.57</v>
      </c>
      <c r="AD23" s="75">
        <v>-848.35</v>
      </c>
      <c r="AE23" s="80">
        <f t="shared" si="7"/>
        <v>-1413.92</v>
      </c>
      <c r="AF23" s="75"/>
      <c r="AG23" s="81">
        <v>0</v>
      </c>
      <c r="AH23" s="75">
        <v>765.94</v>
      </c>
      <c r="AI23" s="75">
        <v>1148.95</v>
      </c>
      <c r="AJ23" s="80">
        <f t="shared" si="8"/>
        <v>1914.89</v>
      </c>
      <c r="AK23" s="75"/>
      <c r="AL23" s="81">
        <v>0</v>
      </c>
      <c r="AM23" s="75">
        <v>1000.41</v>
      </c>
      <c r="AN23" s="75">
        <v>1500.64</v>
      </c>
      <c r="AO23" s="80">
        <f t="shared" si="9"/>
        <v>2501.05</v>
      </c>
      <c r="AP23" s="75"/>
      <c r="AQ23" s="81">
        <v>0</v>
      </c>
      <c r="AR23" s="75">
        <v>858.51</v>
      </c>
      <c r="AS23" s="75">
        <v>1287.77</v>
      </c>
      <c r="AT23" s="80">
        <f t="shared" si="10"/>
        <v>2146.2799999999997</v>
      </c>
      <c r="AU23" s="75"/>
      <c r="AV23" s="81">
        <v>0</v>
      </c>
      <c r="AW23" s="75">
        <v>731.76</v>
      </c>
      <c r="AX23" s="75">
        <v>1097.64</v>
      </c>
      <c r="AY23" s="80">
        <f t="shared" si="11"/>
        <v>1829.4</v>
      </c>
      <c r="AZ23" s="75"/>
      <c r="BA23" s="81">
        <v>0</v>
      </c>
      <c r="BB23" s="75">
        <v>1800.3</v>
      </c>
      <c r="BC23" s="75">
        <v>2700.48</v>
      </c>
      <c r="BD23" s="80">
        <f t="shared" si="12"/>
        <v>4500.78</v>
      </c>
      <c r="BE23" s="75"/>
      <c r="BF23" s="81">
        <v>0</v>
      </c>
      <c r="BG23" s="82">
        <v>871.26</v>
      </c>
      <c r="BH23" s="75">
        <v>1306.87</v>
      </c>
      <c r="BI23" s="80">
        <f t="shared" si="13"/>
        <v>2178.13</v>
      </c>
      <c r="BJ23" s="75"/>
      <c r="BK23" s="81">
        <v>0</v>
      </c>
      <c r="BL23" s="75">
        <v>3575.6</v>
      </c>
      <c r="BM23" s="83">
        <v>5363.39</v>
      </c>
      <c r="BN23" s="80">
        <f t="shared" si="14"/>
        <v>8938.99</v>
      </c>
    </row>
    <row r="24" spans="1:66" s="78" customFormat="1" ht="13.5">
      <c r="A24" s="50" t="s">
        <v>18</v>
      </c>
      <c r="B24" s="50"/>
      <c r="C24" s="79">
        <f t="shared" si="0"/>
        <v>0</v>
      </c>
      <c r="D24" s="75">
        <f t="shared" si="1"/>
        <v>41030.329999999994</v>
      </c>
      <c r="E24" s="75">
        <f t="shared" si="2"/>
        <v>61545.66</v>
      </c>
      <c r="F24" s="80">
        <f t="shared" si="15"/>
        <v>102575.98999999999</v>
      </c>
      <c r="G24" s="50"/>
      <c r="H24" s="81">
        <v>0</v>
      </c>
      <c r="I24" s="75">
        <v>4940.62</v>
      </c>
      <c r="J24" s="75">
        <v>7410.94</v>
      </c>
      <c r="K24" s="80">
        <f t="shared" si="3"/>
        <v>12351.56</v>
      </c>
      <c r="L24" s="75"/>
      <c r="M24" s="81">
        <v>0</v>
      </c>
      <c r="N24" s="75">
        <v>3050.55</v>
      </c>
      <c r="O24" s="75">
        <v>4575.83</v>
      </c>
      <c r="P24" s="80">
        <f t="shared" si="4"/>
        <v>7626.38</v>
      </c>
      <c r="Q24" s="75"/>
      <c r="R24" s="81">
        <v>0</v>
      </c>
      <c r="S24" s="75">
        <v>5019.78</v>
      </c>
      <c r="T24" s="75">
        <v>7529.69</v>
      </c>
      <c r="U24" s="80">
        <f t="shared" si="5"/>
        <v>12549.47</v>
      </c>
      <c r="V24" s="75"/>
      <c r="W24" s="81">
        <v>0</v>
      </c>
      <c r="X24" s="75">
        <v>2039.89</v>
      </c>
      <c r="Y24" s="75">
        <v>3059.82</v>
      </c>
      <c r="Z24" s="80">
        <f t="shared" si="6"/>
        <v>5099.71</v>
      </c>
      <c r="AA24" s="75"/>
      <c r="AB24" s="81">
        <v>0</v>
      </c>
      <c r="AC24" s="75">
        <v>2196.87</v>
      </c>
      <c r="AD24" s="75">
        <v>3295.34</v>
      </c>
      <c r="AE24" s="80">
        <f t="shared" si="7"/>
        <v>5492.21</v>
      </c>
      <c r="AF24" s="75"/>
      <c r="AG24" s="81">
        <v>0</v>
      </c>
      <c r="AH24" s="75">
        <v>1591.96</v>
      </c>
      <c r="AI24" s="75">
        <v>2387.94</v>
      </c>
      <c r="AJ24" s="80">
        <f t="shared" si="8"/>
        <v>3979.9</v>
      </c>
      <c r="AK24" s="75"/>
      <c r="AL24" s="81">
        <v>0</v>
      </c>
      <c r="AM24" s="75">
        <v>1881.21</v>
      </c>
      <c r="AN24" s="75">
        <v>2821.83</v>
      </c>
      <c r="AO24" s="80">
        <f t="shared" si="9"/>
        <v>4703.04</v>
      </c>
      <c r="AP24" s="75"/>
      <c r="AQ24" s="81">
        <v>0</v>
      </c>
      <c r="AR24" s="75">
        <v>2752.21</v>
      </c>
      <c r="AS24" s="75">
        <v>4128.34</v>
      </c>
      <c r="AT24" s="80">
        <f t="shared" si="10"/>
        <v>6880.55</v>
      </c>
      <c r="AU24" s="75"/>
      <c r="AV24" s="81">
        <v>0</v>
      </c>
      <c r="AW24" s="75">
        <v>3013.43</v>
      </c>
      <c r="AX24" s="75">
        <v>4520.19</v>
      </c>
      <c r="AY24" s="80">
        <f t="shared" si="11"/>
        <v>7533.619999999999</v>
      </c>
      <c r="AZ24" s="75"/>
      <c r="BA24" s="81">
        <v>0</v>
      </c>
      <c r="BB24" s="75">
        <v>3816.1</v>
      </c>
      <c r="BC24" s="75">
        <v>5724.16</v>
      </c>
      <c r="BD24" s="80">
        <f t="shared" si="12"/>
        <v>9540.26</v>
      </c>
      <c r="BE24" s="75"/>
      <c r="BF24" s="81">
        <v>0</v>
      </c>
      <c r="BG24" s="82">
        <v>5300.65</v>
      </c>
      <c r="BH24" s="75">
        <v>7950.97</v>
      </c>
      <c r="BI24" s="80">
        <f t="shared" si="13"/>
        <v>13251.619999999999</v>
      </c>
      <c r="BJ24" s="75"/>
      <c r="BK24" s="81">
        <v>0</v>
      </c>
      <c r="BL24" s="75">
        <v>5427.06</v>
      </c>
      <c r="BM24" s="83">
        <v>8140.61</v>
      </c>
      <c r="BN24" s="80">
        <f t="shared" si="14"/>
        <v>13567.67</v>
      </c>
    </row>
    <row r="25" spans="1:66" s="78" customFormat="1" ht="13.5">
      <c r="A25" s="50" t="s">
        <v>19</v>
      </c>
      <c r="B25" s="50"/>
      <c r="C25" s="79">
        <f t="shared" si="0"/>
        <v>0</v>
      </c>
      <c r="D25" s="75">
        <f t="shared" si="1"/>
        <v>1069253.3699999999</v>
      </c>
      <c r="E25" s="75">
        <f t="shared" si="2"/>
        <v>1603880.2099999997</v>
      </c>
      <c r="F25" s="80">
        <f t="shared" si="15"/>
        <v>2673133.5799999996</v>
      </c>
      <c r="G25" s="50"/>
      <c r="H25" s="81">
        <v>0</v>
      </c>
      <c r="I25" s="75">
        <v>176284.37</v>
      </c>
      <c r="J25" s="75">
        <v>264426.57</v>
      </c>
      <c r="K25" s="80">
        <f t="shared" si="3"/>
        <v>440710.94</v>
      </c>
      <c r="L25" s="75"/>
      <c r="M25" s="81">
        <v>0</v>
      </c>
      <c r="N25" s="75">
        <v>153384.77</v>
      </c>
      <c r="O25" s="75">
        <v>230077.16</v>
      </c>
      <c r="P25" s="80">
        <f t="shared" si="4"/>
        <v>383461.93</v>
      </c>
      <c r="Q25" s="75"/>
      <c r="R25" s="81">
        <v>0</v>
      </c>
      <c r="S25" s="75">
        <v>112128.61</v>
      </c>
      <c r="T25" s="75">
        <v>168192.93</v>
      </c>
      <c r="U25" s="80">
        <f t="shared" si="5"/>
        <v>280321.54</v>
      </c>
      <c r="V25" s="75"/>
      <c r="W25" s="81">
        <v>0</v>
      </c>
      <c r="X25" s="75">
        <v>109161.72</v>
      </c>
      <c r="Y25" s="75">
        <v>163742.61</v>
      </c>
      <c r="Z25" s="80">
        <f t="shared" si="6"/>
        <v>272904.32999999996</v>
      </c>
      <c r="AA25" s="75"/>
      <c r="AB25" s="81">
        <v>0</v>
      </c>
      <c r="AC25" s="75">
        <v>0</v>
      </c>
      <c r="AD25" s="75">
        <v>0</v>
      </c>
      <c r="AE25" s="80">
        <f t="shared" si="7"/>
        <v>0</v>
      </c>
      <c r="AF25" s="75"/>
      <c r="AG25" s="81">
        <v>0</v>
      </c>
      <c r="AH25" s="75">
        <v>53904.38</v>
      </c>
      <c r="AI25" s="75">
        <v>80856.56</v>
      </c>
      <c r="AJ25" s="80">
        <f t="shared" si="8"/>
        <v>134760.94</v>
      </c>
      <c r="AK25" s="75"/>
      <c r="AL25" s="81">
        <v>0</v>
      </c>
      <c r="AM25" s="75">
        <v>53082.59</v>
      </c>
      <c r="AN25" s="75">
        <v>79623.89</v>
      </c>
      <c r="AO25" s="80">
        <f t="shared" si="9"/>
        <v>132706.47999999998</v>
      </c>
      <c r="AP25" s="75"/>
      <c r="AQ25" s="81">
        <v>0</v>
      </c>
      <c r="AR25" s="75">
        <v>39954.37</v>
      </c>
      <c r="AS25" s="75">
        <v>59931.57</v>
      </c>
      <c r="AT25" s="80">
        <f t="shared" si="10"/>
        <v>99885.94</v>
      </c>
      <c r="AU25" s="75"/>
      <c r="AV25" s="81">
        <v>0</v>
      </c>
      <c r="AW25" s="75">
        <v>48099.33</v>
      </c>
      <c r="AX25" s="75">
        <v>72148.99</v>
      </c>
      <c r="AY25" s="80">
        <f t="shared" si="11"/>
        <v>120248.32</v>
      </c>
      <c r="AZ25" s="75"/>
      <c r="BA25" s="81">
        <v>0</v>
      </c>
      <c r="BB25" s="75">
        <v>115138.66</v>
      </c>
      <c r="BC25" s="75">
        <v>172708.01</v>
      </c>
      <c r="BD25" s="80">
        <f t="shared" si="12"/>
        <v>287846.67000000004</v>
      </c>
      <c r="BE25" s="75"/>
      <c r="BF25" s="81">
        <v>0</v>
      </c>
      <c r="BG25" s="82">
        <v>110015.41</v>
      </c>
      <c r="BH25" s="75">
        <v>165023.14</v>
      </c>
      <c r="BI25" s="80">
        <f t="shared" si="13"/>
        <v>275038.55000000005</v>
      </c>
      <c r="BJ25" s="75"/>
      <c r="BK25" s="81">
        <v>0</v>
      </c>
      <c r="BL25" s="75">
        <v>98099.16</v>
      </c>
      <c r="BM25" s="83">
        <v>147148.78</v>
      </c>
      <c r="BN25" s="80">
        <f t="shared" si="14"/>
        <v>245247.94</v>
      </c>
    </row>
    <row r="26" spans="1:66" s="78" customFormat="1" ht="13.5">
      <c r="A26" s="50" t="s">
        <v>20</v>
      </c>
      <c r="B26" s="50"/>
      <c r="C26" s="79">
        <f t="shared" si="0"/>
        <v>0</v>
      </c>
      <c r="D26" s="75">
        <f t="shared" si="1"/>
        <v>30903.13</v>
      </c>
      <c r="E26" s="75">
        <f t="shared" si="2"/>
        <v>46354.73000000001</v>
      </c>
      <c r="F26" s="80">
        <f t="shared" si="15"/>
        <v>77257.86000000002</v>
      </c>
      <c r="G26" s="50"/>
      <c r="H26" s="81">
        <v>0</v>
      </c>
      <c r="I26" s="75">
        <v>3718.32</v>
      </c>
      <c r="J26" s="75">
        <v>5577.49</v>
      </c>
      <c r="K26" s="80">
        <f t="shared" si="3"/>
        <v>9295.81</v>
      </c>
      <c r="L26" s="75"/>
      <c r="M26" s="81">
        <v>0</v>
      </c>
      <c r="N26" s="75">
        <v>3208.96</v>
      </c>
      <c r="O26" s="75">
        <v>4813.43</v>
      </c>
      <c r="P26" s="80">
        <f t="shared" si="4"/>
        <v>8022.39</v>
      </c>
      <c r="Q26" s="75"/>
      <c r="R26" s="81">
        <v>0</v>
      </c>
      <c r="S26" s="75">
        <v>0</v>
      </c>
      <c r="T26" s="75">
        <v>0</v>
      </c>
      <c r="U26" s="80">
        <f t="shared" si="5"/>
        <v>0</v>
      </c>
      <c r="V26" s="75"/>
      <c r="W26" s="81">
        <v>0</v>
      </c>
      <c r="X26" s="75">
        <v>1962.36</v>
      </c>
      <c r="Y26" s="75">
        <v>2943.53</v>
      </c>
      <c r="Z26" s="80">
        <f t="shared" si="6"/>
        <v>4905.89</v>
      </c>
      <c r="AA26" s="75"/>
      <c r="AB26" s="81">
        <v>0</v>
      </c>
      <c r="AC26" s="75">
        <v>1586.16</v>
      </c>
      <c r="AD26" s="75">
        <v>2379.23</v>
      </c>
      <c r="AE26" s="80">
        <f t="shared" si="7"/>
        <v>3965.3900000000003</v>
      </c>
      <c r="AF26" s="75"/>
      <c r="AG26" s="81">
        <v>0</v>
      </c>
      <c r="AH26" s="75">
        <v>1185.18</v>
      </c>
      <c r="AI26" s="75">
        <v>1777.78</v>
      </c>
      <c r="AJ26" s="80">
        <f t="shared" si="8"/>
        <v>2962.96</v>
      </c>
      <c r="AK26" s="75"/>
      <c r="AL26" s="81">
        <v>0</v>
      </c>
      <c r="AM26" s="75">
        <v>1751.22</v>
      </c>
      <c r="AN26" s="75">
        <v>2626.83</v>
      </c>
      <c r="AO26" s="80">
        <f t="shared" si="9"/>
        <v>4378.05</v>
      </c>
      <c r="AP26" s="75"/>
      <c r="AQ26" s="81">
        <v>0</v>
      </c>
      <c r="AR26" s="75">
        <v>1707.39</v>
      </c>
      <c r="AS26" s="75">
        <v>2561.08</v>
      </c>
      <c r="AT26" s="80">
        <f t="shared" si="10"/>
        <v>4268.47</v>
      </c>
      <c r="AU26" s="75"/>
      <c r="AV26" s="81">
        <v>0</v>
      </c>
      <c r="AW26" s="75">
        <v>2154.99</v>
      </c>
      <c r="AX26" s="75">
        <v>3232.49</v>
      </c>
      <c r="AY26" s="80">
        <f t="shared" si="11"/>
        <v>5387.48</v>
      </c>
      <c r="AZ26" s="75"/>
      <c r="BA26" s="81">
        <v>0</v>
      </c>
      <c r="BB26" s="75">
        <v>4613.35</v>
      </c>
      <c r="BC26" s="75">
        <v>6920.02</v>
      </c>
      <c r="BD26" s="80">
        <f t="shared" si="12"/>
        <v>11533.37</v>
      </c>
      <c r="BE26" s="75"/>
      <c r="BF26" s="81">
        <v>0</v>
      </c>
      <c r="BG26" s="82">
        <v>3045.43</v>
      </c>
      <c r="BH26" s="75">
        <v>4568.15</v>
      </c>
      <c r="BI26" s="80">
        <f t="shared" si="13"/>
        <v>7613.58</v>
      </c>
      <c r="BJ26" s="75"/>
      <c r="BK26" s="81">
        <v>0</v>
      </c>
      <c r="BL26" s="75">
        <v>5969.77</v>
      </c>
      <c r="BM26" s="83">
        <v>8954.7</v>
      </c>
      <c r="BN26" s="80">
        <f t="shared" si="14"/>
        <v>14924.470000000001</v>
      </c>
    </row>
    <row r="27" spans="1:66" s="78" customFormat="1" ht="13.5">
      <c r="A27" s="50" t="s">
        <v>21</v>
      </c>
      <c r="B27" s="50"/>
      <c r="C27" s="79">
        <f t="shared" si="0"/>
        <v>0</v>
      </c>
      <c r="D27" s="75">
        <f t="shared" si="1"/>
        <v>40955.34</v>
      </c>
      <c r="E27" s="75">
        <f t="shared" si="2"/>
        <v>61433.11</v>
      </c>
      <c r="F27" s="80">
        <f t="shared" si="15"/>
        <v>102388.45</v>
      </c>
      <c r="G27" s="50"/>
      <c r="H27" s="81">
        <v>0</v>
      </c>
      <c r="I27" s="75">
        <v>2715.45</v>
      </c>
      <c r="J27" s="75">
        <v>4073.17</v>
      </c>
      <c r="K27" s="80">
        <f t="shared" si="3"/>
        <v>6788.62</v>
      </c>
      <c r="L27" s="75"/>
      <c r="M27" s="81">
        <v>0</v>
      </c>
      <c r="N27" s="75">
        <v>3101.12</v>
      </c>
      <c r="O27" s="75">
        <v>4651.69</v>
      </c>
      <c r="P27" s="80">
        <f t="shared" si="4"/>
        <v>7752.8099999999995</v>
      </c>
      <c r="Q27" s="75"/>
      <c r="R27" s="81">
        <v>0</v>
      </c>
      <c r="S27" s="75">
        <v>3376.1</v>
      </c>
      <c r="T27" s="75">
        <v>5064.15</v>
      </c>
      <c r="U27" s="80">
        <f t="shared" si="5"/>
        <v>8440.25</v>
      </c>
      <c r="V27" s="75"/>
      <c r="W27" s="81">
        <v>0</v>
      </c>
      <c r="X27" s="75">
        <v>0</v>
      </c>
      <c r="Y27" s="75">
        <v>0</v>
      </c>
      <c r="Z27" s="80">
        <f t="shared" si="6"/>
        <v>0</v>
      </c>
      <c r="AA27" s="75"/>
      <c r="AB27" s="81">
        <v>0</v>
      </c>
      <c r="AC27" s="75">
        <v>1721.34</v>
      </c>
      <c r="AD27" s="75">
        <v>2582.01</v>
      </c>
      <c r="AE27" s="80">
        <f t="shared" si="7"/>
        <v>4303.35</v>
      </c>
      <c r="AF27" s="75"/>
      <c r="AG27" s="81">
        <v>0</v>
      </c>
      <c r="AH27" s="75">
        <v>3680.43</v>
      </c>
      <c r="AI27" s="75">
        <v>5520.63</v>
      </c>
      <c r="AJ27" s="80">
        <f t="shared" si="8"/>
        <v>9201.06</v>
      </c>
      <c r="AK27" s="75"/>
      <c r="AL27" s="81">
        <v>0</v>
      </c>
      <c r="AM27" s="75">
        <v>1818.83</v>
      </c>
      <c r="AN27" s="75">
        <v>2728.22</v>
      </c>
      <c r="AO27" s="80">
        <f t="shared" si="9"/>
        <v>4547.049999999999</v>
      </c>
      <c r="AP27" s="75"/>
      <c r="AQ27" s="81">
        <v>0</v>
      </c>
      <c r="AR27" s="75">
        <v>1685.02</v>
      </c>
      <c r="AS27" s="75">
        <v>2527.54</v>
      </c>
      <c r="AT27" s="80">
        <f t="shared" si="10"/>
        <v>4212.5599999999995</v>
      </c>
      <c r="AU27" s="75"/>
      <c r="AV27" s="81">
        <v>0</v>
      </c>
      <c r="AW27" s="75">
        <v>2132.96</v>
      </c>
      <c r="AX27" s="75">
        <v>3199.47</v>
      </c>
      <c r="AY27" s="80">
        <f t="shared" si="11"/>
        <v>5332.43</v>
      </c>
      <c r="AZ27" s="75"/>
      <c r="BA27" s="81">
        <v>0</v>
      </c>
      <c r="BB27" s="75">
        <v>5420.96</v>
      </c>
      <c r="BC27" s="75">
        <v>8131.47</v>
      </c>
      <c r="BD27" s="80">
        <f t="shared" si="12"/>
        <v>13552.43</v>
      </c>
      <c r="BE27" s="75"/>
      <c r="BF27" s="81">
        <v>0</v>
      </c>
      <c r="BG27" s="82">
        <v>10364.79</v>
      </c>
      <c r="BH27" s="75">
        <v>15547.2</v>
      </c>
      <c r="BI27" s="80">
        <f t="shared" si="13"/>
        <v>25911.99</v>
      </c>
      <c r="BJ27" s="75"/>
      <c r="BK27" s="81">
        <v>0</v>
      </c>
      <c r="BL27" s="75">
        <v>4938.34</v>
      </c>
      <c r="BM27" s="83">
        <v>7407.56</v>
      </c>
      <c r="BN27" s="80">
        <f t="shared" si="14"/>
        <v>12345.900000000001</v>
      </c>
    </row>
    <row r="28" spans="1:66" s="78" customFormat="1" ht="13.5">
      <c r="A28" s="50" t="s">
        <v>22</v>
      </c>
      <c r="B28" s="50"/>
      <c r="C28" s="79">
        <f t="shared" si="0"/>
        <v>0</v>
      </c>
      <c r="D28" s="75">
        <f t="shared" si="1"/>
        <v>10304.03</v>
      </c>
      <c r="E28" s="75">
        <f t="shared" si="2"/>
        <v>15456.18</v>
      </c>
      <c r="F28" s="80">
        <f t="shared" si="15"/>
        <v>25760.21</v>
      </c>
      <c r="G28" s="50"/>
      <c r="H28" s="81">
        <v>0</v>
      </c>
      <c r="I28" s="75">
        <v>189.21</v>
      </c>
      <c r="J28" s="75">
        <v>283.83</v>
      </c>
      <c r="K28" s="80">
        <f t="shared" si="3"/>
        <v>473.03999999999996</v>
      </c>
      <c r="L28" s="75"/>
      <c r="M28" s="81">
        <v>0</v>
      </c>
      <c r="N28" s="75">
        <v>2105.57</v>
      </c>
      <c r="O28" s="75">
        <v>3158.4</v>
      </c>
      <c r="P28" s="80">
        <f t="shared" si="4"/>
        <v>5263.97</v>
      </c>
      <c r="Q28" s="75"/>
      <c r="R28" s="81">
        <v>0</v>
      </c>
      <c r="S28" s="75">
        <v>1235.41</v>
      </c>
      <c r="T28" s="75">
        <v>1853.09</v>
      </c>
      <c r="U28" s="80">
        <f t="shared" si="5"/>
        <v>3088.5</v>
      </c>
      <c r="V28" s="75"/>
      <c r="W28" s="81">
        <v>0</v>
      </c>
      <c r="X28" s="75">
        <v>643.52</v>
      </c>
      <c r="Y28" s="75">
        <v>965.29</v>
      </c>
      <c r="Z28" s="80">
        <f t="shared" si="6"/>
        <v>1608.81</v>
      </c>
      <c r="AA28" s="75"/>
      <c r="AB28" s="81">
        <v>0</v>
      </c>
      <c r="AC28" s="75">
        <v>719.34</v>
      </c>
      <c r="AD28" s="75">
        <v>1079.02</v>
      </c>
      <c r="AE28" s="80">
        <f t="shared" si="7"/>
        <v>1798.3600000000001</v>
      </c>
      <c r="AF28" s="75"/>
      <c r="AG28" s="81">
        <v>0</v>
      </c>
      <c r="AH28" s="75">
        <v>1698.97</v>
      </c>
      <c r="AI28" s="75">
        <v>2548.48</v>
      </c>
      <c r="AJ28" s="80">
        <f t="shared" si="8"/>
        <v>4247.45</v>
      </c>
      <c r="AK28" s="75"/>
      <c r="AL28" s="81">
        <v>0</v>
      </c>
      <c r="AM28" s="75">
        <v>489.99</v>
      </c>
      <c r="AN28" s="75">
        <v>734.96</v>
      </c>
      <c r="AO28" s="80">
        <f t="shared" si="9"/>
        <v>1224.95</v>
      </c>
      <c r="AP28" s="75"/>
      <c r="AQ28" s="81">
        <v>0</v>
      </c>
      <c r="AR28" s="75">
        <v>603.86</v>
      </c>
      <c r="AS28" s="75">
        <v>905.79</v>
      </c>
      <c r="AT28" s="80">
        <f t="shared" si="10"/>
        <v>1509.65</v>
      </c>
      <c r="AU28" s="75"/>
      <c r="AV28" s="81">
        <v>0</v>
      </c>
      <c r="AW28" s="75">
        <v>398.27</v>
      </c>
      <c r="AX28" s="75">
        <v>597.42</v>
      </c>
      <c r="AY28" s="80">
        <f t="shared" si="11"/>
        <v>995.6899999999999</v>
      </c>
      <c r="AZ28" s="75"/>
      <c r="BA28" s="81">
        <v>0</v>
      </c>
      <c r="BB28" s="75">
        <v>719.31</v>
      </c>
      <c r="BC28" s="75">
        <v>1078.97</v>
      </c>
      <c r="BD28" s="80">
        <f t="shared" si="12"/>
        <v>1798.28</v>
      </c>
      <c r="BE28" s="75"/>
      <c r="BF28" s="81">
        <v>0</v>
      </c>
      <c r="BG28" s="82">
        <v>711.84</v>
      </c>
      <c r="BH28" s="75">
        <v>1067.78</v>
      </c>
      <c r="BI28" s="80">
        <f t="shared" si="13"/>
        <v>1779.62</v>
      </c>
      <c r="BJ28" s="75"/>
      <c r="BK28" s="81">
        <v>0</v>
      </c>
      <c r="BL28" s="75">
        <v>788.74</v>
      </c>
      <c r="BM28" s="83">
        <v>1183.15</v>
      </c>
      <c r="BN28" s="80">
        <f t="shared" si="14"/>
        <v>1971.89</v>
      </c>
    </row>
    <row r="29" spans="1:66" s="78" customFormat="1" ht="13.5">
      <c r="A29" s="50" t="s">
        <v>23</v>
      </c>
      <c r="B29" s="50"/>
      <c r="C29" s="79">
        <f t="shared" si="0"/>
        <v>0</v>
      </c>
      <c r="D29" s="75">
        <f t="shared" si="1"/>
        <v>53166.78</v>
      </c>
      <c r="E29" s="75">
        <f t="shared" si="2"/>
        <v>79750.34000000001</v>
      </c>
      <c r="F29" s="80">
        <f t="shared" si="15"/>
        <v>132917.12</v>
      </c>
      <c r="G29" s="50"/>
      <c r="H29" s="81">
        <v>0</v>
      </c>
      <c r="I29" s="75">
        <v>99.28</v>
      </c>
      <c r="J29" s="75">
        <v>148.92</v>
      </c>
      <c r="K29" s="80">
        <f t="shared" si="3"/>
        <v>248.2</v>
      </c>
      <c r="L29" s="75"/>
      <c r="M29" s="81">
        <v>0</v>
      </c>
      <c r="N29" s="75">
        <v>7874.96</v>
      </c>
      <c r="O29" s="75">
        <v>11812.44</v>
      </c>
      <c r="P29" s="80">
        <f t="shared" si="4"/>
        <v>19687.4</v>
      </c>
      <c r="Q29" s="75"/>
      <c r="R29" s="81">
        <v>0</v>
      </c>
      <c r="S29" s="75">
        <v>4285.84</v>
      </c>
      <c r="T29" s="75">
        <v>6428.78</v>
      </c>
      <c r="U29" s="80">
        <f t="shared" si="5"/>
        <v>10714.619999999999</v>
      </c>
      <c r="V29" s="75"/>
      <c r="W29" s="81">
        <v>0</v>
      </c>
      <c r="X29" s="75">
        <v>4102.19</v>
      </c>
      <c r="Y29" s="75">
        <v>6153.31</v>
      </c>
      <c r="Z29" s="80">
        <f t="shared" si="6"/>
        <v>10255.5</v>
      </c>
      <c r="AA29" s="75"/>
      <c r="AB29" s="81">
        <v>0</v>
      </c>
      <c r="AC29" s="75">
        <v>3497.9</v>
      </c>
      <c r="AD29" s="75">
        <v>5246.86</v>
      </c>
      <c r="AE29" s="80">
        <f t="shared" si="7"/>
        <v>8744.76</v>
      </c>
      <c r="AF29" s="75"/>
      <c r="AG29" s="81">
        <v>0</v>
      </c>
      <c r="AH29" s="75">
        <v>2617.46</v>
      </c>
      <c r="AI29" s="75">
        <v>3926.22</v>
      </c>
      <c r="AJ29" s="80">
        <f t="shared" si="8"/>
        <v>6543.68</v>
      </c>
      <c r="AK29" s="75"/>
      <c r="AL29" s="81">
        <v>0</v>
      </c>
      <c r="AM29" s="75">
        <v>3173.01</v>
      </c>
      <c r="AN29" s="75">
        <v>4759.51</v>
      </c>
      <c r="AO29" s="80">
        <f t="shared" si="9"/>
        <v>7932.52</v>
      </c>
      <c r="AP29" s="75"/>
      <c r="AQ29" s="81">
        <v>0</v>
      </c>
      <c r="AR29" s="75">
        <v>3777.22</v>
      </c>
      <c r="AS29" s="75">
        <v>5665.87</v>
      </c>
      <c r="AT29" s="80">
        <f t="shared" si="10"/>
        <v>9443.09</v>
      </c>
      <c r="AU29" s="75"/>
      <c r="AV29" s="81">
        <v>0</v>
      </c>
      <c r="AW29" s="75">
        <v>4496.82</v>
      </c>
      <c r="AX29" s="75">
        <v>6745.25</v>
      </c>
      <c r="AY29" s="80">
        <f t="shared" si="11"/>
        <v>11242.07</v>
      </c>
      <c r="AZ29" s="75"/>
      <c r="BA29" s="81">
        <v>0</v>
      </c>
      <c r="BB29" s="75">
        <v>9204.29</v>
      </c>
      <c r="BC29" s="75">
        <v>13806.43</v>
      </c>
      <c r="BD29" s="80">
        <f t="shared" si="12"/>
        <v>23010.72</v>
      </c>
      <c r="BE29" s="75"/>
      <c r="BF29" s="81">
        <v>0</v>
      </c>
      <c r="BG29" s="82">
        <v>5583.84</v>
      </c>
      <c r="BH29" s="75">
        <v>8375.78</v>
      </c>
      <c r="BI29" s="80">
        <f t="shared" si="13"/>
        <v>13959.62</v>
      </c>
      <c r="BJ29" s="75"/>
      <c r="BK29" s="81">
        <v>0</v>
      </c>
      <c r="BL29" s="75">
        <v>4453.97</v>
      </c>
      <c r="BM29" s="83">
        <v>6680.97</v>
      </c>
      <c r="BN29" s="80">
        <f t="shared" si="14"/>
        <v>11134.94</v>
      </c>
    </row>
    <row r="30" spans="1:66" s="78" customFormat="1" ht="13.5">
      <c r="A30" s="50" t="s">
        <v>24</v>
      </c>
      <c r="B30" s="50"/>
      <c r="C30" s="79">
        <f t="shared" si="0"/>
        <v>0</v>
      </c>
      <c r="D30" s="75">
        <f t="shared" si="1"/>
        <v>61833.659999999996</v>
      </c>
      <c r="E30" s="75">
        <f t="shared" si="2"/>
        <v>92750.52999999998</v>
      </c>
      <c r="F30" s="80">
        <f t="shared" si="15"/>
        <v>154584.18999999997</v>
      </c>
      <c r="G30" s="50"/>
      <c r="H30" s="81">
        <v>0</v>
      </c>
      <c r="I30" s="75">
        <v>7534.56</v>
      </c>
      <c r="J30" s="75">
        <v>11301.86</v>
      </c>
      <c r="K30" s="80">
        <f t="shared" si="3"/>
        <v>18836.420000000002</v>
      </c>
      <c r="L30" s="75"/>
      <c r="M30" s="81">
        <v>0</v>
      </c>
      <c r="N30" s="75">
        <v>6081.46</v>
      </c>
      <c r="O30" s="75">
        <v>9122.2</v>
      </c>
      <c r="P30" s="80">
        <f t="shared" si="4"/>
        <v>15203.66</v>
      </c>
      <c r="Q30" s="75"/>
      <c r="R30" s="81">
        <v>0</v>
      </c>
      <c r="S30" s="75">
        <v>5936.63</v>
      </c>
      <c r="T30" s="75">
        <v>8904.92</v>
      </c>
      <c r="U30" s="80">
        <f t="shared" si="5"/>
        <v>14841.55</v>
      </c>
      <c r="V30" s="75"/>
      <c r="W30" s="81">
        <v>0</v>
      </c>
      <c r="X30" s="75">
        <v>5142.79</v>
      </c>
      <c r="Y30" s="75">
        <v>7714.18</v>
      </c>
      <c r="Z30" s="80">
        <f t="shared" si="6"/>
        <v>12856.970000000001</v>
      </c>
      <c r="AA30" s="75"/>
      <c r="AB30" s="81">
        <v>0</v>
      </c>
      <c r="AC30" s="75">
        <v>3103.99</v>
      </c>
      <c r="AD30" s="75">
        <v>4655.95</v>
      </c>
      <c r="AE30" s="80">
        <f t="shared" si="7"/>
        <v>7759.94</v>
      </c>
      <c r="AF30" s="75"/>
      <c r="AG30" s="81">
        <v>0</v>
      </c>
      <c r="AH30" s="75">
        <v>2808.14</v>
      </c>
      <c r="AI30" s="75">
        <v>4212.2</v>
      </c>
      <c r="AJ30" s="80">
        <f t="shared" si="8"/>
        <v>7020.34</v>
      </c>
      <c r="AK30" s="75"/>
      <c r="AL30" s="81">
        <v>0</v>
      </c>
      <c r="AM30" s="75">
        <v>3402.49</v>
      </c>
      <c r="AN30" s="75">
        <v>5103.75</v>
      </c>
      <c r="AO30" s="80">
        <f t="shared" si="9"/>
        <v>8506.24</v>
      </c>
      <c r="AP30" s="75"/>
      <c r="AQ30" s="81">
        <v>0</v>
      </c>
      <c r="AR30" s="75">
        <v>2744.09</v>
      </c>
      <c r="AS30" s="75">
        <v>4116.18</v>
      </c>
      <c r="AT30" s="80">
        <f t="shared" si="10"/>
        <v>6860.27</v>
      </c>
      <c r="AU30" s="75"/>
      <c r="AV30" s="81">
        <v>0</v>
      </c>
      <c r="AW30" s="75">
        <v>3544.69</v>
      </c>
      <c r="AX30" s="75">
        <v>5317.03</v>
      </c>
      <c r="AY30" s="80">
        <f t="shared" si="11"/>
        <v>8861.72</v>
      </c>
      <c r="AZ30" s="75"/>
      <c r="BA30" s="81">
        <v>0</v>
      </c>
      <c r="BB30" s="75">
        <v>10061.8</v>
      </c>
      <c r="BC30" s="75">
        <v>15092.71</v>
      </c>
      <c r="BD30" s="80">
        <f t="shared" si="12"/>
        <v>25154.51</v>
      </c>
      <c r="BE30" s="75"/>
      <c r="BF30" s="81">
        <v>0</v>
      </c>
      <c r="BG30" s="82">
        <v>6117.59</v>
      </c>
      <c r="BH30" s="75">
        <v>9176.4</v>
      </c>
      <c r="BI30" s="80">
        <f t="shared" si="13"/>
        <v>15293.99</v>
      </c>
      <c r="BJ30" s="75"/>
      <c r="BK30" s="81">
        <v>0</v>
      </c>
      <c r="BL30" s="75">
        <v>5355.43</v>
      </c>
      <c r="BM30" s="83">
        <v>8033.15</v>
      </c>
      <c r="BN30" s="80">
        <f t="shared" si="14"/>
        <v>13388.58</v>
      </c>
    </row>
    <row r="31" spans="1:66" s="78" customFormat="1" ht="13.5">
      <c r="A31" s="50" t="s">
        <v>25</v>
      </c>
      <c r="B31" s="50"/>
      <c r="C31" s="79">
        <f t="shared" si="0"/>
        <v>0</v>
      </c>
      <c r="D31" s="75">
        <f t="shared" si="1"/>
        <v>5230.95</v>
      </c>
      <c r="E31" s="75">
        <f t="shared" si="2"/>
        <v>7846.56</v>
      </c>
      <c r="F31" s="80">
        <f t="shared" si="15"/>
        <v>13077.51</v>
      </c>
      <c r="G31" s="50"/>
      <c r="H31" s="81">
        <v>0</v>
      </c>
      <c r="I31" s="75">
        <v>110.2</v>
      </c>
      <c r="J31" s="75">
        <v>165.32</v>
      </c>
      <c r="K31" s="80">
        <f t="shared" si="3"/>
        <v>275.52</v>
      </c>
      <c r="L31" s="75"/>
      <c r="M31" s="81">
        <v>0</v>
      </c>
      <c r="N31" s="75">
        <v>547.14</v>
      </c>
      <c r="O31" s="75">
        <v>820.72</v>
      </c>
      <c r="P31" s="80">
        <f t="shared" si="4"/>
        <v>1367.8600000000001</v>
      </c>
      <c r="Q31" s="75"/>
      <c r="R31" s="81">
        <v>0</v>
      </c>
      <c r="S31" s="75">
        <v>79.34</v>
      </c>
      <c r="T31" s="75">
        <v>119</v>
      </c>
      <c r="U31" s="80">
        <f t="shared" si="5"/>
        <v>198.34</v>
      </c>
      <c r="V31" s="75"/>
      <c r="W31" s="81">
        <v>0</v>
      </c>
      <c r="X31" s="75">
        <v>557.69</v>
      </c>
      <c r="Y31" s="75">
        <v>836.54</v>
      </c>
      <c r="Z31" s="80">
        <f t="shared" si="6"/>
        <v>1394.23</v>
      </c>
      <c r="AA31" s="75"/>
      <c r="AB31" s="81">
        <v>0</v>
      </c>
      <c r="AC31" s="75">
        <v>179.82</v>
      </c>
      <c r="AD31" s="75">
        <v>269.76</v>
      </c>
      <c r="AE31" s="80">
        <f t="shared" si="7"/>
        <v>449.58</v>
      </c>
      <c r="AF31" s="75"/>
      <c r="AG31" s="81">
        <v>0</v>
      </c>
      <c r="AH31" s="75">
        <v>413.55</v>
      </c>
      <c r="AI31" s="75">
        <v>620.36</v>
      </c>
      <c r="AJ31" s="80">
        <f t="shared" si="8"/>
        <v>1033.91</v>
      </c>
      <c r="AK31" s="75"/>
      <c r="AL31" s="81">
        <v>0</v>
      </c>
      <c r="AM31" s="75">
        <v>290.89</v>
      </c>
      <c r="AN31" s="75">
        <v>436.34</v>
      </c>
      <c r="AO31" s="80">
        <f t="shared" si="9"/>
        <v>727.23</v>
      </c>
      <c r="AP31" s="75"/>
      <c r="AQ31" s="81">
        <v>0</v>
      </c>
      <c r="AR31" s="75">
        <v>528.45</v>
      </c>
      <c r="AS31" s="75">
        <v>792.69</v>
      </c>
      <c r="AT31" s="80">
        <f t="shared" si="10"/>
        <v>1321.14</v>
      </c>
      <c r="AU31" s="75"/>
      <c r="AV31" s="81">
        <v>0</v>
      </c>
      <c r="AW31" s="75">
        <v>195.57</v>
      </c>
      <c r="AX31" s="75">
        <v>293.36</v>
      </c>
      <c r="AY31" s="80">
        <f t="shared" si="11"/>
        <v>488.93</v>
      </c>
      <c r="AZ31" s="75"/>
      <c r="BA31" s="81">
        <v>0</v>
      </c>
      <c r="BB31" s="75">
        <v>391.38</v>
      </c>
      <c r="BC31" s="75">
        <v>587.08</v>
      </c>
      <c r="BD31" s="80">
        <f t="shared" si="12"/>
        <v>978.46</v>
      </c>
      <c r="BE31" s="75"/>
      <c r="BF31" s="81">
        <v>0</v>
      </c>
      <c r="BG31" s="82">
        <v>1514.63</v>
      </c>
      <c r="BH31" s="75">
        <v>2271.96</v>
      </c>
      <c r="BI31" s="80">
        <f t="shared" si="13"/>
        <v>3786.59</v>
      </c>
      <c r="BJ31" s="75"/>
      <c r="BK31" s="81">
        <v>0</v>
      </c>
      <c r="BL31" s="75">
        <v>422.29</v>
      </c>
      <c r="BM31" s="83">
        <v>633.43</v>
      </c>
      <c r="BN31" s="80">
        <f t="shared" si="14"/>
        <v>1055.72</v>
      </c>
    </row>
    <row r="32" spans="1:66" s="78" customFormat="1" ht="13.5">
      <c r="A32" s="50" t="s">
        <v>26</v>
      </c>
      <c r="B32" s="50"/>
      <c r="C32" s="79">
        <f t="shared" si="0"/>
        <v>0</v>
      </c>
      <c r="D32" s="75">
        <f t="shared" si="1"/>
        <v>16351.949999999999</v>
      </c>
      <c r="E32" s="75">
        <f t="shared" si="2"/>
        <v>24528.03</v>
      </c>
      <c r="F32" s="80">
        <f t="shared" si="15"/>
        <v>40879.979999999996</v>
      </c>
      <c r="G32" s="50"/>
      <c r="H32" s="81">
        <v>0</v>
      </c>
      <c r="I32" s="75">
        <v>740.28</v>
      </c>
      <c r="J32" s="75">
        <v>1110.43</v>
      </c>
      <c r="K32" s="80">
        <f t="shared" si="3"/>
        <v>1850.71</v>
      </c>
      <c r="L32" s="75"/>
      <c r="M32" s="81">
        <v>0</v>
      </c>
      <c r="N32" s="75">
        <v>951.08</v>
      </c>
      <c r="O32" s="75">
        <v>1426.63</v>
      </c>
      <c r="P32" s="80">
        <f t="shared" si="4"/>
        <v>2377.71</v>
      </c>
      <c r="Q32" s="75"/>
      <c r="R32" s="81">
        <v>0</v>
      </c>
      <c r="S32" s="75">
        <v>843.22</v>
      </c>
      <c r="T32" s="75">
        <v>1264.83</v>
      </c>
      <c r="U32" s="80">
        <f t="shared" si="5"/>
        <v>2108.05</v>
      </c>
      <c r="V32" s="75"/>
      <c r="W32" s="81">
        <v>0</v>
      </c>
      <c r="X32" s="75">
        <v>918.75</v>
      </c>
      <c r="Y32" s="75">
        <v>1378.15</v>
      </c>
      <c r="Z32" s="80">
        <f t="shared" si="6"/>
        <v>2296.9</v>
      </c>
      <c r="AA32" s="75"/>
      <c r="AB32" s="81">
        <v>0</v>
      </c>
      <c r="AC32" s="75">
        <v>718.01</v>
      </c>
      <c r="AD32" s="75">
        <v>1077.02</v>
      </c>
      <c r="AE32" s="80">
        <f t="shared" si="7"/>
        <v>1795.03</v>
      </c>
      <c r="AF32" s="75"/>
      <c r="AG32" s="81">
        <v>0</v>
      </c>
      <c r="AH32" s="75">
        <v>264</v>
      </c>
      <c r="AI32" s="75">
        <v>396.03</v>
      </c>
      <c r="AJ32" s="80">
        <f t="shared" si="8"/>
        <v>660.03</v>
      </c>
      <c r="AK32" s="75"/>
      <c r="AL32" s="81">
        <v>0</v>
      </c>
      <c r="AM32" s="75">
        <v>751.39</v>
      </c>
      <c r="AN32" s="75">
        <v>1127.08</v>
      </c>
      <c r="AO32" s="80">
        <f t="shared" si="9"/>
        <v>1878.4699999999998</v>
      </c>
      <c r="AP32" s="75"/>
      <c r="AQ32" s="81">
        <v>0</v>
      </c>
      <c r="AR32" s="75">
        <v>599.02</v>
      </c>
      <c r="AS32" s="75">
        <v>898.53</v>
      </c>
      <c r="AT32" s="80">
        <f t="shared" si="10"/>
        <v>1497.55</v>
      </c>
      <c r="AU32" s="75"/>
      <c r="AV32" s="81">
        <v>0</v>
      </c>
      <c r="AW32" s="75">
        <v>4153.62</v>
      </c>
      <c r="AX32" s="75">
        <v>6230.43</v>
      </c>
      <c r="AY32" s="80">
        <f t="shared" si="11"/>
        <v>10384.05</v>
      </c>
      <c r="AZ32" s="75"/>
      <c r="BA32" s="81">
        <v>0</v>
      </c>
      <c r="BB32" s="75">
        <v>2762.26</v>
      </c>
      <c r="BC32" s="75">
        <v>4143.4</v>
      </c>
      <c r="BD32" s="80">
        <f t="shared" si="12"/>
        <v>6905.66</v>
      </c>
      <c r="BE32" s="75"/>
      <c r="BF32" s="81">
        <v>0</v>
      </c>
      <c r="BG32" s="82">
        <v>1219.35</v>
      </c>
      <c r="BH32" s="75">
        <v>1829.03</v>
      </c>
      <c r="BI32" s="80">
        <f t="shared" si="13"/>
        <v>3048.38</v>
      </c>
      <c r="BJ32" s="75"/>
      <c r="BK32" s="81">
        <v>0</v>
      </c>
      <c r="BL32" s="75">
        <v>2430.97</v>
      </c>
      <c r="BM32" s="83">
        <v>3646.47</v>
      </c>
      <c r="BN32" s="80">
        <f t="shared" si="14"/>
        <v>6077.44</v>
      </c>
    </row>
    <row r="33" spans="1:66" s="78" customFormat="1" ht="13.5">
      <c r="A33" s="50" t="s">
        <v>27</v>
      </c>
      <c r="B33" s="50"/>
      <c r="C33" s="79">
        <f t="shared" si="0"/>
        <v>0</v>
      </c>
      <c r="D33" s="75">
        <f t="shared" si="1"/>
        <v>130244.67999999998</v>
      </c>
      <c r="E33" s="75">
        <f t="shared" si="2"/>
        <v>195367.1</v>
      </c>
      <c r="F33" s="80">
        <f t="shared" si="15"/>
        <v>325611.77999999997</v>
      </c>
      <c r="G33" s="50"/>
      <c r="H33" s="81">
        <v>0</v>
      </c>
      <c r="I33" s="75">
        <v>15204.66</v>
      </c>
      <c r="J33" s="75">
        <v>22806.99</v>
      </c>
      <c r="K33" s="80">
        <f t="shared" si="3"/>
        <v>38011.65</v>
      </c>
      <c r="L33" s="75"/>
      <c r="M33" s="81">
        <v>0</v>
      </c>
      <c r="N33" s="75">
        <v>17955.46</v>
      </c>
      <c r="O33" s="75">
        <v>26933.22</v>
      </c>
      <c r="P33" s="80">
        <f t="shared" si="4"/>
        <v>44888.68</v>
      </c>
      <c r="Q33" s="75"/>
      <c r="R33" s="81">
        <v>0</v>
      </c>
      <c r="S33" s="75">
        <v>10293.81</v>
      </c>
      <c r="T33" s="75">
        <v>15440.73</v>
      </c>
      <c r="U33" s="80">
        <f t="shared" si="5"/>
        <v>25734.54</v>
      </c>
      <c r="V33" s="75"/>
      <c r="W33" s="81">
        <v>0</v>
      </c>
      <c r="X33" s="75">
        <v>8056.81</v>
      </c>
      <c r="Y33" s="75">
        <v>12085.23</v>
      </c>
      <c r="Z33" s="80">
        <f t="shared" si="6"/>
        <v>20142.04</v>
      </c>
      <c r="AA33" s="75"/>
      <c r="AB33" s="81">
        <v>0</v>
      </c>
      <c r="AC33" s="75">
        <v>9749</v>
      </c>
      <c r="AD33" s="75">
        <v>14623.51</v>
      </c>
      <c r="AE33" s="80">
        <f t="shared" si="7"/>
        <v>24372.510000000002</v>
      </c>
      <c r="AF33" s="75"/>
      <c r="AG33" s="81">
        <v>0</v>
      </c>
      <c r="AH33" s="75">
        <v>5667.29</v>
      </c>
      <c r="AI33" s="75">
        <v>8500.93</v>
      </c>
      <c r="AJ33" s="80">
        <f t="shared" si="8"/>
        <v>14168.220000000001</v>
      </c>
      <c r="AK33" s="75"/>
      <c r="AL33" s="81">
        <v>0</v>
      </c>
      <c r="AM33" s="75">
        <v>7457.99</v>
      </c>
      <c r="AN33" s="75">
        <v>11186.98</v>
      </c>
      <c r="AO33" s="80">
        <f t="shared" si="9"/>
        <v>18644.97</v>
      </c>
      <c r="AP33" s="75"/>
      <c r="AQ33" s="81">
        <v>0</v>
      </c>
      <c r="AR33" s="75">
        <v>6724.17</v>
      </c>
      <c r="AS33" s="75">
        <v>10086.24</v>
      </c>
      <c r="AT33" s="80">
        <f t="shared" si="10"/>
        <v>16810.41</v>
      </c>
      <c r="AU33" s="75"/>
      <c r="AV33" s="81">
        <v>0</v>
      </c>
      <c r="AW33" s="75">
        <v>8526.34</v>
      </c>
      <c r="AX33" s="75">
        <v>12789.54</v>
      </c>
      <c r="AY33" s="80">
        <f t="shared" si="11"/>
        <v>21315.88</v>
      </c>
      <c r="AZ33" s="75"/>
      <c r="BA33" s="81">
        <v>0</v>
      </c>
      <c r="BB33" s="75">
        <v>11744.27</v>
      </c>
      <c r="BC33" s="75">
        <v>17616.39</v>
      </c>
      <c r="BD33" s="80">
        <f t="shared" si="12"/>
        <v>29360.66</v>
      </c>
      <c r="BE33" s="75"/>
      <c r="BF33" s="81">
        <v>0</v>
      </c>
      <c r="BG33" s="82">
        <v>14313.48</v>
      </c>
      <c r="BH33" s="75">
        <v>21470.25</v>
      </c>
      <c r="BI33" s="80">
        <f t="shared" si="13"/>
        <v>35783.729999999996</v>
      </c>
      <c r="BJ33" s="75"/>
      <c r="BK33" s="81">
        <v>0</v>
      </c>
      <c r="BL33" s="75">
        <v>14551.4</v>
      </c>
      <c r="BM33" s="83">
        <v>21827.09</v>
      </c>
      <c r="BN33" s="80">
        <f t="shared" si="14"/>
        <v>36378.49</v>
      </c>
    </row>
    <row r="34" spans="1:66" s="78" customFormat="1" ht="13.5">
      <c r="A34" s="50" t="s">
        <v>28</v>
      </c>
      <c r="B34" s="50"/>
      <c r="C34" s="79">
        <f t="shared" si="0"/>
        <v>0</v>
      </c>
      <c r="D34" s="75">
        <f t="shared" si="1"/>
        <v>81232.87999999999</v>
      </c>
      <c r="E34" s="75">
        <f t="shared" si="2"/>
        <v>121849.40000000001</v>
      </c>
      <c r="F34" s="80">
        <f t="shared" si="15"/>
        <v>203082.28</v>
      </c>
      <c r="G34" s="50"/>
      <c r="H34" s="81">
        <v>0</v>
      </c>
      <c r="I34" s="75">
        <v>8057.02</v>
      </c>
      <c r="J34" s="75">
        <v>12085.54</v>
      </c>
      <c r="K34" s="80">
        <f t="shared" si="3"/>
        <v>20142.56</v>
      </c>
      <c r="L34" s="75"/>
      <c r="M34" s="81">
        <v>0</v>
      </c>
      <c r="N34" s="75">
        <v>12474.66</v>
      </c>
      <c r="O34" s="75">
        <v>18711.98</v>
      </c>
      <c r="P34" s="80">
        <f t="shared" si="4"/>
        <v>31186.64</v>
      </c>
      <c r="Q34" s="75"/>
      <c r="R34" s="81">
        <v>0</v>
      </c>
      <c r="S34" s="75">
        <v>7399.26</v>
      </c>
      <c r="T34" s="75">
        <v>11098.89</v>
      </c>
      <c r="U34" s="80">
        <f t="shared" si="5"/>
        <v>18498.15</v>
      </c>
      <c r="V34" s="75"/>
      <c r="W34" s="81">
        <v>0</v>
      </c>
      <c r="X34" s="75">
        <v>3874.36</v>
      </c>
      <c r="Y34" s="75">
        <v>5811.56</v>
      </c>
      <c r="Z34" s="80">
        <f t="shared" si="6"/>
        <v>9685.92</v>
      </c>
      <c r="AA34" s="75"/>
      <c r="AB34" s="81">
        <v>0</v>
      </c>
      <c r="AC34" s="75">
        <v>5725.06</v>
      </c>
      <c r="AD34" s="75">
        <v>8587.61</v>
      </c>
      <c r="AE34" s="80">
        <f t="shared" si="7"/>
        <v>14312.670000000002</v>
      </c>
      <c r="AF34" s="75"/>
      <c r="AG34" s="81">
        <v>0</v>
      </c>
      <c r="AH34" s="75">
        <v>3852.91</v>
      </c>
      <c r="AI34" s="75">
        <v>5779.38</v>
      </c>
      <c r="AJ34" s="80">
        <f t="shared" si="8"/>
        <v>9632.29</v>
      </c>
      <c r="AK34" s="75"/>
      <c r="AL34" s="81">
        <v>0</v>
      </c>
      <c r="AM34" s="75">
        <v>4924.1</v>
      </c>
      <c r="AN34" s="75">
        <v>7386.16</v>
      </c>
      <c r="AO34" s="80">
        <f t="shared" si="9"/>
        <v>12310.26</v>
      </c>
      <c r="AP34" s="75"/>
      <c r="AQ34" s="81">
        <v>0</v>
      </c>
      <c r="AR34" s="75">
        <v>4760.86</v>
      </c>
      <c r="AS34" s="75">
        <v>7141.3</v>
      </c>
      <c r="AT34" s="80">
        <f t="shared" si="10"/>
        <v>11902.16</v>
      </c>
      <c r="AU34" s="75"/>
      <c r="AV34" s="81">
        <v>0</v>
      </c>
      <c r="AW34" s="75">
        <v>6368.75</v>
      </c>
      <c r="AX34" s="75">
        <v>9553.13</v>
      </c>
      <c r="AY34" s="80">
        <f t="shared" si="11"/>
        <v>15921.88</v>
      </c>
      <c r="AZ34" s="75"/>
      <c r="BA34" s="81">
        <v>0</v>
      </c>
      <c r="BB34" s="75">
        <v>7702.99</v>
      </c>
      <c r="BC34" s="75">
        <v>11554.49</v>
      </c>
      <c r="BD34" s="80">
        <f t="shared" si="12"/>
        <v>19257.48</v>
      </c>
      <c r="BE34" s="75"/>
      <c r="BF34" s="81">
        <v>0</v>
      </c>
      <c r="BG34" s="82">
        <v>6316.76</v>
      </c>
      <c r="BH34" s="75">
        <v>9475.11</v>
      </c>
      <c r="BI34" s="80">
        <f t="shared" si="13"/>
        <v>15791.87</v>
      </c>
      <c r="BJ34" s="75"/>
      <c r="BK34" s="81">
        <v>0</v>
      </c>
      <c r="BL34" s="75">
        <v>9776.15</v>
      </c>
      <c r="BM34" s="83">
        <v>14664.25</v>
      </c>
      <c r="BN34" s="80">
        <f t="shared" si="14"/>
        <v>24440.4</v>
      </c>
    </row>
    <row r="35" spans="1:66" s="78" customFormat="1" ht="13.5">
      <c r="A35" s="50" t="s">
        <v>29</v>
      </c>
      <c r="B35" s="50"/>
      <c r="C35" s="79">
        <f t="shared" si="0"/>
        <v>0</v>
      </c>
      <c r="D35" s="75">
        <f t="shared" si="1"/>
        <v>59460.25</v>
      </c>
      <c r="E35" s="75">
        <f t="shared" si="2"/>
        <v>89190.47</v>
      </c>
      <c r="F35" s="80">
        <f t="shared" si="15"/>
        <v>148650.72</v>
      </c>
      <c r="G35" s="50"/>
      <c r="H35" s="81">
        <v>0</v>
      </c>
      <c r="I35" s="75">
        <v>5896.1</v>
      </c>
      <c r="J35" s="75">
        <v>8844.14</v>
      </c>
      <c r="K35" s="80">
        <f t="shared" si="3"/>
        <v>14740.24</v>
      </c>
      <c r="L35" s="75"/>
      <c r="M35" s="81">
        <v>0</v>
      </c>
      <c r="N35" s="75">
        <v>5643.6</v>
      </c>
      <c r="O35" s="75">
        <v>8465.42</v>
      </c>
      <c r="P35" s="80">
        <f t="shared" si="4"/>
        <v>14109.02</v>
      </c>
      <c r="Q35" s="75"/>
      <c r="R35" s="81">
        <v>0</v>
      </c>
      <c r="S35" s="75">
        <v>4529.05</v>
      </c>
      <c r="T35" s="75">
        <v>6793.6</v>
      </c>
      <c r="U35" s="80">
        <f t="shared" si="5"/>
        <v>11322.650000000001</v>
      </c>
      <c r="V35" s="75"/>
      <c r="W35" s="81">
        <v>0</v>
      </c>
      <c r="X35" s="75">
        <v>4314.98</v>
      </c>
      <c r="Y35" s="75">
        <v>6472.45</v>
      </c>
      <c r="Z35" s="80">
        <f t="shared" si="6"/>
        <v>10787.43</v>
      </c>
      <c r="AA35" s="75"/>
      <c r="AB35" s="81">
        <v>0</v>
      </c>
      <c r="AC35" s="75">
        <v>4130</v>
      </c>
      <c r="AD35" s="75">
        <v>6195.02</v>
      </c>
      <c r="AE35" s="80">
        <f t="shared" si="7"/>
        <v>10325.02</v>
      </c>
      <c r="AF35" s="75"/>
      <c r="AG35" s="81">
        <v>0</v>
      </c>
      <c r="AH35" s="75">
        <v>3146.46</v>
      </c>
      <c r="AI35" s="75">
        <v>4719.7</v>
      </c>
      <c r="AJ35" s="80">
        <f t="shared" si="8"/>
        <v>7866.16</v>
      </c>
      <c r="AK35" s="75"/>
      <c r="AL35" s="81">
        <v>0</v>
      </c>
      <c r="AM35" s="75">
        <v>5543.2</v>
      </c>
      <c r="AN35" s="75">
        <v>8314.8</v>
      </c>
      <c r="AO35" s="80">
        <f t="shared" si="9"/>
        <v>13858</v>
      </c>
      <c r="AP35" s="75"/>
      <c r="AQ35" s="81">
        <v>0</v>
      </c>
      <c r="AR35" s="75">
        <v>3825.43</v>
      </c>
      <c r="AS35" s="75">
        <v>5738.14</v>
      </c>
      <c r="AT35" s="80">
        <f t="shared" si="10"/>
        <v>9563.57</v>
      </c>
      <c r="AU35" s="75"/>
      <c r="AV35" s="81">
        <v>0</v>
      </c>
      <c r="AW35" s="75">
        <v>4107.9</v>
      </c>
      <c r="AX35" s="75">
        <v>6161.85</v>
      </c>
      <c r="AY35" s="80">
        <f t="shared" si="11"/>
        <v>10269.75</v>
      </c>
      <c r="AZ35" s="75"/>
      <c r="BA35" s="81">
        <v>0</v>
      </c>
      <c r="BB35" s="75">
        <v>6301.49</v>
      </c>
      <c r="BC35" s="75">
        <v>9452.25</v>
      </c>
      <c r="BD35" s="80">
        <f t="shared" si="12"/>
        <v>15753.74</v>
      </c>
      <c r="BE35" s="75"/>
      <c r="BF35" s="81">
        <v>0</v>
      </c>
      <c r="BG35" s="82">
        <v>5731.02</v>
      </c>
      <c r="BH35" s="75">
        <v>8596.55</v>
      </c>
      <c r="BI35" s="80">
        <f t="shared" si="13"/>
        <v>14327.57</v>
      </c>
      <c r="BJ35" s="75"/>
      <c r="BK35" s="81">
        <v>0</v>
      </c>
      <c r="BL35" s="75">
        <v>6291.02</v>
      </c>
      <c r="BM35" s="83">
        <v>9436.55</v>
      </c>
      <c r="BN35" s="80">
        <f t="shared" si="14"/>
        <v>15727.57</v>
      </c>
    </row>
    <row r="36" spans="1:66" s="78" customFormat="1" ht="13.5">
      <c r="A36" s="50" t="s">
        <v>30</v>
      </c>
      <c r="B36" s="50"/>
      <c r="C36" s="79">
        <f t="shared" si="0"/>
        <v>0</v>
      </c>
      <c r="D36" s="75">
        <f t="shared" si="1"/>
        <v>561262.2699999999</v>
      </c>
      <c r="E36" s="75">
        <f t="shared" si="2"/>
        <v>841893.5400000002</v>
      </c>
      <c r="F36" s="80">
        <f t="shared" si="15"/>
        <v>1403155.81</v>
      </c>
      <c r="G36" s="50"/>
      <c r="H36" s="81">
        <v>0</v>
      </c>
      <c r="I36" s="75">
        <v>77640.16</v>
      </c>
      <c r="J36" s="75">
        <v>116460.24</v>
      </c>
      <c r="K36" s="80">
        <f t="shared" si="3"/>
        <v>194100.40000000002</v>
      </c>
      <c r="L36" s="75"/>
      <c r="M36" s="81">
        <v>0</v>
      </c>
      <c r="N36" s="75">
        <v>47136.64</v>
      </c>
      <c r="O36" s="75">
        <v>70704.96</v>
      </c>
      <c r="P36" s="80">
        <f t="shared" si="4"/>
        <v>117841.6</v>
      </c>
      <c r="Q36" s="75"/>
      <c r="R36" s="81">
        <v>0</v>
      </c>
      <c r="S36" s="75">
        <v>46894.34</v>
      </c>
      <c r="T36" s="75">
        <v>70341.52</v>
      </c>
      <c r="U36" s="80">
        <f t="shared" si="5"/>
        <v>117235.86</v>
      </c>
      <c r="V36" s="75"/>
      <c r="W36" s="81">
        <v>0</v>
      </c>
      <c r="X36" s="75">
        <v>33752.68</v>
      </c>
      <c r="Y36" s="75">
        <v>50629.05</v>
      </c>
      <c r="Z36" s="80">
        <f t="shared" si="6"/>
        <v>84381.73000000001</v>
      </c>
      <c r="AA36" s="75"/>
      <c r="AB36" s="81">
        <v>0</v>
      </c>
      <c r="AC36" s="75">
        <v>29164.5</v>
      </c>
      <c r="AD36" s="75">
        <v>43746.77</v>
      </c>
      <c r="AE36" s="80">
        <f t="shared" si="7"/>
        <v>72911.26999999999</v>
      </c>
      <c r="AF36" s="75"/>
      <c r="AG36" s="81">
        <v>0</v>
      </c>
      <c r="AH36" s="75">
        <v>25614.02</v>
      </c>
      <c r="AI36" s="75">
        <v>38421.06</v>
      </c>
      <c r="AJ36" s="80">
        <f t="shared" si="8"/>
        <v>64035.08</v>
      </c>
      <c r="AK36" s="75"/>
      <c r="AL36" s="81">
        <v>0</v>
      </c>
      <c r="AM36" s="75">
        <v>30564.58</v>
      </c>
      <c r="AN36" s="75">
        <v>45846.89</v>
      </c>
      <c r="AO36" s="80">
        <f t="shared" si="9"/>
        <v>76411.47</v>
      </c>
      <c r="AP36" s="75"/>
      <c r="AQ36" s="81">
        <v>0</v>
      </c>
      <c r="AR36" s="75">
        <v>30328.03</v>
      </c>
      <c r="AS36" s="75">
        <v>45492.04</v>
      </c>
      <c r="AT36" s="80">
        <f t="shared" si="10"/>
        <v>75820.07</v>
      </c>
      <c r="AU36" s="75"/>
      <c r="AV36" s="81">
        <v>0</v>
      </c>
      <c r="AW36" s="75">
        <v>33945.36</v>
      </c>
      <c r="AX36" s="75">
        <v>50918.04</v>
      </c>
      <c r="AY36" s="80">
        <f t="shared" si="11"/>
        <v>84863.4</v>
      </c>
      <c r="AZ36" s="75"/>
      <c r="BA36" s="81">
        <v>0</v>
      </c>
      <c r="BB36" s="75">
        <v>60875.84</v>
      </c>
      <c r="BC36" s="75">
        <v>91313.76</v>
      </c>
      <c r="BD36" s="80">
        <f t="shared" si="12"/>
        <v>152189.59999999998</v>
      </c>
      <c r="BE36" s="75"/>
      <c r="BF36" s="81">
        <v>0</v>
      </c>
      <c r="BG36" s="82">
        <v>51250.2</v>
      </c>
      <c r="BH36" s="75">
        <v>76875.32</v>
      </c>
      <c r="BI36" s="80">
        <f t="shared" si="13"/>
        <v>128125.52</v>
      </c>
      <c r="BJ36" s="75"/>
      <c r="BK36" s="81">
        <v>0</v>
      </c>
      <c r="BL36" s="75">
        <v>94095.92</v>
      </c>
      <c r="BM36" s="83">
        <v>141143.89</v>
      </c>
      <c r="BN36" s="80">
        <f t="shared" si="14"/>
        <v>235239.81</v>
      </c>
    </row>
    <row r="37" spans="1:66" s="78" customFormat="1" ht="13.5">
      <c r="A37" s="50" t="s">
        <v>31</v>
      </c>
      <c r="B37" s="50"/>
      <c r="C37" s="79">
        <f t="shared" si="0"/>
        <v>0</v>
      </c>
      <c r="D37" s="75">
        <f t="shared" si="1"/>
        <v>107659.19</v>
      </c>
      <c r="E37" s="75">
        <f t="shared" si="2"/>
        <v>161488.91000000003</v>
      </c>
      <c r="F37" s="80">
        <f t="shared" si="15"/>
        <v>269148.10000000003</v>
      </c>
      <c r="G37" s="50"/>
      <c r="H37" s="81">
        <v>0</v>
      </c>
      <c r="I37" s="75">
        <v>12476.62</v>
      </c>
      <c r="J37" s="75">
        <v>18714.93</v>
      </c>
      <c r="K37" s="80">
        <f t="shared" si="3"/>
        <v>31191.550000000003</v>
      </c>
      <c r="L37" s="75"/>
      <c r="M37" s="81">
        <v>0</v>
      </c>
      <c r="N37" s="75">
        <v>11763.32</v>
      </c>
      <c r="O37" s="75">
        <v>17645.01</v>
      </c>
      <c r="P37" s="80">
        <f t="shared" si="4"/>
        <v>29408.329999999998</v>
      </c>
      <c r="Q37" s="75"/>
      <c r="R37" s="81">
        <v>0</v>
      </c>
      <c r="S37" s="75">
        <v>7273.56</v>
      </c>
      <c r="T37" s="75">
        <v>10910.34</v>
      </c>
      <c r="U37" s="80">
        <f t="shared" si="5"/>
        <v>18183.9</v>
      </c>
      <c r="V37" s="75"/>
      <c r="W37" s="81">
        <v>0</v>
      </c>
      <c r="X37" s="75">
        <v>7056.92</v>
      </c>
      <c r="Y37" s="75">
        <v>10585.36</v>
      </c>
      <c r="Z37" s="80">
        <f t="shared" si="6"/>
        <v>17642.28</v>
      </c>
      <c r="AA37" s="75"/>
      <c r="AB37" s="81">
        <v>0</v>
      </c>
      <c r="AC37" s="75">
        <v>5672.9</v>
      </c>
      <c r="AD37" s="75">
        <v>8509.38</v>
      </c>
      <c r="AE37" s="80">
        <f t="shared" si="7"/>
        <v>14182.279999999999</v>
      </c>
      <c r="AF37" s="75"/>
      <c r="AG37" s="81">
        <v>0</v>
      </c>
      <c r="AH37" s="75">
        <v>5477.57</v>
      </c>
      <c r="AI37" s="75">
        <v>8216.37</v>
      </c>
      <c r="AJ37" s="80">
        <f t="shared" si="8"/>
        <v>13693.94</v>
      </c>
      <c r="AK37" s="75"/>
      <c r="AL37" s="81">
        <v>0</v>
      </c>
      <c r="AM37" s="75">
        <v>6128.29</v>
      </c>
      <c r="AN37" s="75">
        <v>9192.43</v>
      </c>
      <c r="AO37" s="80">
        <f t="shared" si="9"/>
        <v>15320.720000000001</v>
      </c>
      <c r="AP37" s="75"/>
      <c r="AQ37" s="81">
        <v>0</v>
      </c>
      <c r="AR37" s="75">
        <v>8536.06</v>
      </c>
      <c r="AS37" s="75">
        <v>12804.09</v>
      </c>
      <c r="AT37" s="80">
        <f t="shared" si="10"/>
        <v>21340.15</v>
      </c>
      <c r="AU37" s="75"/>
      <c r="AV37" s="81">
        <v>0</v>
      </c>
      <c r="AW37" s="75">
        <v>6454.36</v>
      </c>
      <c r="AX37" s="75">
        <v>9681.54</v>
      </c>
      <c r="AY37" s="80">
        <f t="shared" si="11"/>
        <v>16135.900000000001</v>
      </c>
      <c r="AZ37" s="75"/>
      <c r="BA37" s="81">
        <v>0</v>
      </c>
      <c r="BB37" s="75">
        <v>14916.36</v>
      </c>
      <c r="BC37" s="75">
        <v>22374.57</v>
      </c>
      <c r="BD37" s="80">
        <f t="shared" si="12"/>
        <v>37290.93</v>
      </c>
      <c r="BE37" s="75"/>
      <c r="BF37" s="81">
        <v>0</v>
      </c>
      <c r="BG37" s="82">
        <v>9594.47</v>
      </c>
      <c r="BH37" s="75">
        <v>14391.73</v>
      </c>
      <c r="BI37" s="80">
        <f t="shared" si="13"/>
        <v>23986.199999999997</v>
      </c>
      <c r="BJ37" s="75"/>
      <c r="BK37" s="81">
        <v>0</v>
      </c>
      <c r="BL37" s="75">
        <v>12308.76</v>
      </c>
      <c r="BM37" s="83">
        <v>18463.16</v>
      </c>
      <c r="BN37" s="80">
        <f t="shared" si="14"/>
        <v>30771.92</v>
      </c>
    </row>
    <row r="38" spans="1:66" s="78" customFormat="1" ht="13.5">
      <c r="A38" s="50" t="s">
        <v>32</v>
      </c>
      <c r="B38" s="50"/>
      <c r="C38" s="79">
        <f t="shared" si="0"/>
        <v>0</v>
      </c>
      <c r="D38" s="75">
        <f t="shared" si="1"/>
        <v>19448.270000000004</v>
      </c>
      <c r="E38" s="75">
        <f t="shared" si="2"/>
        <v>29172.52</v>
      </c>
      <c r="F38" s="80">
        <f t="shared" si="15"/>
        <v>48620.79000000001</v>
      </c>
      <c r="G38" s="50"/>
      <c r="H38" s="81">
        <v>0</v>
      </c>
      <c r="I38" s="75">
        <v>2007.65</v>
      </c>
      <c r="J38" s="75">
        <v>3011.48</v>
      </c>
      <c r="K38" s="80">
        <f t="shared" si="3"/>
        <v>5019.13</v>
      </c>
      <c r="L38" s="75"/>
      <c r="M38" s="81">
        <v>0</v>
      </c>
      <c r="N38" s="75">
        <v>1644.35</v>
      </c>
      <c r="O38" s="75">
        <v>2466.55</v>
      </c>
      <c r="P38" s="80">
        <f t="shared" si="4"/>
        <v>4110.9</v>
      </c>
      <c r="Q38" s="75"/>
      <c r="R38" s="81">
        <v>0</v>
      </c>
      <c r="S38" s="75">
        <v>1707.02</v>
      </c>
      <c r="T38" s="75">
        <v>2560.54</v>
      </c>
      <c r="U38" s="80">
        <f t="shared" si="5"/>
        <v>4267.5599999999995</v>
      </c>
      <c r="V38" s="75"/>
      <c r="W38" s="81">
        <v>0</v>
      </c>
      <c r="X38" s="75">
        <v>1572.1</v>
      </c>
      <c r="Y38" s="75">
        <v>2358.16</v>
      </c>
      <c r="Z38" s="80">
        <f t="shared" si="6"/>
        <v>3930.2599999999998</v>
      </c>
      <c r="AA38" s="75"/>
      <c r="AB38" s="81">
        <v>0</v>
      </c>
      <c r="AC38" s="75">
        <v>1531.24</v>
      </c>
      <c r="AD38" s="75">
        <v>2296.85</v>
      </c>
      <c r="AE38" s="80">
        <f t="shared" si="7"/>
        <v>3828.09</v>
      </c>
      <c r="AF38" s="75"/>
      <c r="AG38" s="81">
        <v>0</v>
      </c>
      <c r="AH38" s="75">
        <v>779.1</v>
      </c>
      <c r="AI38" s="75">
        <v>1168.65</v>
      </c>
      <c r="AJ38" s="80">
        <f t="shared" si="8"/>
        <v>1947.75</v>
      </c>
      <c r="AK38" s="75"/>
      <c r="AL38" s="81">
        <v>0</v>
      </c>
      <c r="AM38" s="75">
        <v>1235.36</v>
      </c>
      <c r="AN38" s="75">
        <v>1853.05</v>
      </c>
      <c r="AO38" s="80">
        <f t="shared" si="9"/>
        <v>3088.41</v>
      </c>
      <c r="AP38" s="75"/>
      <c r="AQ38" s="81">
        <v>0</v>
      </c>
      <c r="AR38" s="75">
        <v>927.5</v>
      </c>
      <c r="AS38" s="75">
        <v>1391.27</v>
      </c>
      <c r="AT38" s="80">
        <f t="shared" si="10"/>
        <v>2318.77</v>
      </c>
      <c r="AU38" s="75"/>
      <c r="AV38" s="81">
        <v>0</v>
      </c>
      <c r="AW38" s="75">
        <v>2716.19</v>
      </c>
      <c r="AX38" s="75">
        <v>4074.3</v>
      </c>
      <c r="AY38" s="80">
        <f t="shared" si="11"/>
        <v>6790.49</v>
      </c>
      <c r="AZ38" s="75"/>
      <c r="BA38" s="81">
        <v>0</v>
      </c>
      <c r="BB38" s="75">
        <v>1524.2</v>
      </c>
      <c r="BC38" s="75">
        <v>2286.32</v>
      </c>
      <c r="BD38" s="80">
        <f t="shared" si="12"/>
        <v>3810.5200000000004</v>
      </c>
      <c r="BE38" s="75"/>
      <c r="BF38" s="81">
        <v>0</v>
      </c>
      <c r="BG38" s="82">
        <v>2727.52</v>
      </c>
      <c r="BH38" s="75">
        <v>4091.29</v>
      </c>
      <c r="BI38" s="80">
        <f t="shared" si="13"/>
        <v>6818.8099999999995</v>
      </c>
      <c r="BJ38" s="75"/>
      <c r="BK38" s="81">
        <v>0</v>
      </c>
      <c r="BL38" s="75">
        <v>1076.04</v>
      </c>
      <c r="BM38" s="83">
        <v>1614.06</v>
      </c>
      <c r="BN38" s="80">
        <f t="shared" si="14"/>
        <v>2690.1</v>
      </c>
    </row>
    <row r="39" spans="1:66" s="78" customFormat="1" ht="13.5">
      <c r="A39" s="50" t="s">
        <v>33</v>
      </c>
      <c r="B39" s="50"/>
      <c r="C39" s="79">
        <f aca="true" t="shared" si="16" ref="C39:C64">SUM(H39,M39,R39,W39,AB39,AG39,AL39,AQ39,AV39,BA39,BF39,BK39)</f>
        <v>0</v>
      </c>
      <c r="D39" s="75">
        <f aca="true" t="shared" si="17" ref="D39:D64">SUM(I39,N39,S39,X39,AC39,AH39,AM39,AR39,AW39,BB39,BG39,BL39)</f>
        <v>671032.1799999999</v>
      </c>
      <c r="E39" s="75">
        <f aca="true" t="shared" si="18" ref="E39:E64">SUM(J39,O39,T39,Y39,AD39,AI39,AN39,AS39,AX39,BC39,BH39,BM39)</f>
        <v>1006548.31</v>
      </c>
      <c r="F39" s="80">
        <f t="shared" si="15"/>
        <v>1677580.49</v>
      </c>
      <c r="G39" s="50"/>
      <c r="H39" s="81">
        <v>0</v>
      </c>
      <c r="I39" s="75">
        <v>82179.51</v>
      </c>
      <c r="J39" s="75">
        <v>123269.26</v>
      </c>
      <c r="K39" s="80">
        <f t="shared" si="3"/>
        <v>205448.77</v>
      </c>
      <c r="L39" s="75"/>
      <c r="M39" s="81">
        <v>0</v>
      </c>
      <c r="N39" s="75">
        <v>68149.74</v>
      </c>
      <c r="O39" s="75">
        <v>102224.6</v>
      </c>
      <c r="P39" s="80">
        <f t="shared" si="4"/>
        <v>170374.34000000003</v>
      </c>
      <c r="Q39" s="75"/>
      <c r="R39" s="81">
        <v>0</v>
      </c>
      <c r="S39" s="75">
        <v>56627.67</v>
      </c>
      <c r="T39" s="75">
        <v>84941.53</v>
      </c>
      <c r="U39" s="80">
        <f t="shared" si="5"/>
        <v>141569.2</v>
      </c>
      <c r="V39" s="75"/>
      <c r="W39" s="81">
        <v>0</v>
      </c>
      <c r="X39" s="75">
        <v>50225.8</v>
      </c>
      <c r="Y39" s="75">
        <v>75338.69</v>
      </c>
      <c r="Z39" s="80">
        <f t="shared" si="6"/>
        <v>125564.49</v>
      </c>
      <c r="AA39" s="75"/>
      <c r="AB39" s="81">
        <v>0</v>
      </c>
      <c r="AC39" s="75">
        <v>51309</v>
      </c>
      <c r="AD39" s="75">
        <v>76963.5</v>
      </c>
      <c r="AE39" s="80">
        <f t="shared" si="7"/>
        <v>128272.5</v>
      </c>
      <c r="AF39" s="75"/>
      <c r="AG39" s="81">
        <v>0</v>
      </c>
      <c r="AH39" s="75">
        <v>29156.6</v>
      </c>
      <c r="AI39" s="75">
        <v>43734.91</v>
      </c>
      <c r="AJ39" s="80">
        <f t="shared" si="8"/>
        <v>72891.51000000001</v>
      </c>
      <c r="AK39" s="75"/>
      <c r="AL39" s="81">
        <v>0</v>
      </c>
      <c r="AM39" s="75">
        <v>34372.02</v>
      </c>
      <c r="AN39" s="75">
        <v>51558.06</v>
      </c>
      <c r="AO39" s="80">
        <f t="shared" si="9"/>
        <v>85930.07999999999</v>
      </c>
      <c r="AP39" s="75"/>
      <c r="AQ39" s="81">
        <v>0</v>
      </c>
      <c r="AR39" s="75">
        <v>35020.95</v>
      </c>
      <c r="AS39" s="75">
        <v>52531.44</v>
      </c>
      <c r="AT39" s="80">
        <f t="shared" si="10"/>
        <v>87552.39</v>
      </c>
      <c r="AU39" s="75"/>
      <c r="AV39" s="81">
        <v>0</v>
      </c>
      <c r="AW39" s="75">
        <v>38057.75</v>
      </c>
      <c r="AX39" s="75">
        <v>57086.61</v>
      </c>
      <c r="AY39" s="80">
        <f t="shared" si="11"/>
        <v>95144.36</v>
      </c>
      <c r="AZ39" s="75"/>
      <c r="BA39" s="81">
        <v>0</v>
      </c>
      <c r="BB39" s="75">
        <v>77957.53</v>
      </c>
      <c r="BC39" s="75">
        <v>116936.3</v>
      </c>
      <c r="BD39" s="80">
        <f t="shared" si="12"/>
        <v>194893.83000000002</v>
      </c>
      <c r="BE39" s="75"/>
      <c r="BF39" s="81">
        <v>0</v>
      </c>
      <c r="BG39" s="82">
        <v>68439.73</v>
      </c>
      <c r="BH39" s="75">
        <v>102659.59</v>
      </c>
      <c r="BI39" s="80">
        <f t="shared" si="13"/>
        <v>171099.32</v>
      </c>
      <c r="BJ39" s="75"/>
      <c r="BK39" s="81">
        <v>0</v>
      </c>
      <c r="BL39" s="75">
        <v>79535.88</v>
      </c>
      <c r="BM39" s="83">
        <v>119303.82</v>
      </c>
      <c r="BN39" s="80">
        <f t="shared" si="14"/>
        <v>198839.7</v>
      </c>
    </row>
    <row r="40" spans="1:66" s="78" customFormat="1" ht="13.5">
      <c r="A40" s="50" t="s">
        <v>34</v>
      </c>
      <c r="B40" s="50"/>
      <c r="C40" s="79">
        <f t="shared" si="16"/>
        <v>0</v>
      </c>
      <c r="D40" s="75">
        <f t="shared" si="17"/>
        <v>587782.02</v>
      </c>
      <c r="E40" s="75">
        <f t="shared" si="18"/>
        <v>881673.11</v>
      </c>
      <c r="F40" s="80">
        <f t="shared" si="15"/>
        <v>1469455.13</v>
      </c>
      <c r="G40" s="50"/>
      <c r="H40" s="81">
        <v>0</v>
      </c>
      <c r="I40" s="75">
        <v>70936.3</v>
      </c>
      <c r="J40" s="75">
        <v>106404.45</v>
      </c>
      <c r="K40" s="80">
        <f t="shared" si="3"/>
        <v>177340.75</v>
      </c>
      <c r="L40" s="75"/>
      <c r="M40" s="81">
        <v>0</v>
      </c>
      <c r="N40" s="75">
        <v>60497.37</v>
      </c>
      <c r="O40" s="75">
        <v>90746.09</v>
      </c>
      <c r="P40" s="80">
        <f t="shared" si="4"/>
        <v>151243.46</v>
      </c>
      <c r="Q40" s="75"/>
      <c r="R40" s="81">
        <v>0</v>
      </c>
      <c r="S40" s="75">
        <v>47857.32</v>
      </c>
      <c r="T40" s="75">
        <v>71785.97</v>
      </c>
      <c r="U40" s="80">
        <f t="shared" si="5"/>
        <v>119643.29000000001</v>
      </c>
      <c r="V40" s="75"/>
      <c r="W40" s="81">
        <v>0</v>
      </c>
      <c r="X40" s="75">
        <v>35074.22</v>
      </c>
      <c r="Y40" s="75">
        <v>52611.36</v>
      </c>
      <c r="Z40" s="80">
        <f t="shared" si="6"/>
        <v>87685.58</v>
      </c>
      <c r="AA40" s="75"/>
      <c r="AB40" s="81">
        <v>0</v>
      </c>
      <c r="AC40" s="75">
        <v>33630.76</v>
      </c>
      <c r="AD40" s="75">
        <v>50446.18</v>
      </c>
      <c r="AE40" s="80">
        <f t="shared" si="7"/>
        <v>84076.94</v>
      </c>
      <c r="AF40" s="75"/>
      <c r="AG40" s="81">
        <v>0</v>
      </c>
      <c r="AH40" s="75">
        <v>34447.91</v>
      </c>
      <c r="AI40" s="75">
        <v>51671.88</v>
      </c>
      <c r="AJ40" s="80">
        <f t="shared" si="8"/>
        <v>86119.79000000001</v>
      </c>
      <c r="AK40" s="75"/>
      <c r="AL40" s="81">
        <v>0</v>
      </c>
      <c r="AM40" s="75">
        <v>37091.71</v>
      </c>
      <c r="AN40" s="75">
        <v>55637.58</v>
      </c>
      <c r="AO40" s="80">
        <f t="shared" si="9"/>
        <v>92729.29000000001</v>
      </c>
      <c r="AP40" s="75"/>
      <c r="AQ40" s="81">
        <v>0</v>
      </c>
      <c r="AR40" s="75">
        <v>35328.51</v>
      </c>
      <c r="AS40" s="75">
        <v>52992.75</v>
      </c>
      <c r="AT40" s="80">
        <f t="shared" si="10"/>
        <v>88321.26000000001</v>
      </c>
      <c r="AU40" s="75"/>
      <c r="AV40" s="81">
        <v>0</v>
      </c>
      <c r="AW40" s="75">
        <v>35183.74</v>
      </c>
      <c r="AX40" s="75">
        <v>52775.59</v>
      </c>
      <c r="AY40" s="80">
        <f t="shared" si="11"/>
        <v>87959.32999999999</v>
      </c>
      <c r="AZ40" s="75"/>
      <c r="BA40" s="81">
        <v>0</v>
      </c>
      <c r="BB40" s="75">
        <v>72742.41</v>
      </c>
      <c r="BC40" s="75">
        <v>109113.61</v>
      </c>
      <c r="BD40" s="80">
        <f t="shared" si="12"/>
        <v>181856.02000000002</v>
      </c>
      <c r="BE40" s="75"/>
      <c r="BF40" s="81">
        <v>0</v>
      </c>
      <c r="BG40" s="82">
        <v>65608.98</v>
      </c>
      <c r="BH40" s="75">
        <v>98413.48</v>
      </c>
      <c r="BI40" s="80">
        <f t="shared" si="13"/>
        <v>164022.46</v>
      </c>
      <c r="BJ40" s="75"/>
      <c r="BK40" s="81">
        <v>0</v>
      </c>
      <c r="BL40" s="75">
        <v>59382.79</v>
      </c>
      <c r="BM40" s="83">
        <v>89074.17</v>
      </c>
      <c r="BN40" s="80">
        <f t="shared" si="14"/>
        <v>148456.96</v>
      </c>
    </row>
    <row r="41" spans="1:66" s="78" customFormat="1" ht="13.5">
      <c r="A41" s="50" t="s">
        <v>35</v>
      </c>
      <c r="B41" s="50"/>
      <c r="C41" s="79">
        <f t="shared" si="16"/>
        <v>0</v>
      </c>
      <c r="D41" s="75">
        <f t="shared" si="17"/>
        <v>16607.77</v>
      </c>
      <c r="E41" s="75">
        <f t="shared" si="18"/>
        <v>24911.82</v>
      </c>
      <c r="F41" s="80">
        <f t="shared" si="15"/>
        <v>41519.59</v>
      </c>
      <c r="G41" s="50"/>
      <c r="H41" s="81">
        <v>0</v>
      </c>
      <c r="I41" s="75">
        <v>2153.85</v>
      </c>
      <c r="J41" s="75">
        <v>3230.78</v>
      </c>
      <c r="K41" s="80">
        <f t="shared" si="3"/>
        <v>5384.63</v>
      </c>
      <c r="L41" s="75"/>
      <c r="M41" s="81">
        <v>0</v>
      </c>
      <c r="N41" s="75">
        <v>1870.83</v>
      </c>
      <c r="O41" s="75">
        <v>2806.27</v>
      </c>
      <c r="P41" s="80">
        <f t="shared" si="4"/>
        <v>4677.1</v>
      </c>
      <c r="Q41" s="75"/>
      <c r="R41" s="81">
        <v>0</v>
      </c>
      <c r="S41" s="75">
        <v>1097.28</v>
      </c>
      <c r="T41" s="75">
        <v>1645.9</v>
      </c>
      <c r="U41" s="80">
        <f t="shared" si="5"/>
        <v>2743.1800000000003</v>
      </c>
      <c r="V41" s="75"/>
      <c r="W41" s="81">
        <v>0</v>
      </c>
      <c r="X41" s="75">
        <v>1836.88</v>
      </c>
      <c r="Y41" s="75">
        <v>2755.34</v>
      </c>
      <c r="Z41" s="80">
        <f t="shared" si="6"/>
        <v>4592.22</v>
      </c>
      <c r="AA41" s="75"/>
      <c r="AB41" s="81">
        <v>0</v>
      </c>
      <c r="AC41" s="75">
        <v>1347.4</v>
      </c>
      <c r="AD41" s="75">
        <v>2021.11</v>
      </c>
      <c r="AE41" s="80">
        <f t="shared" si="7"/>
        <v>3368.51</v>
      </c>
      <c r="AF41" s="75"/>
      <c r="AG41" s="81">
        <v>0</v>
      </c>
      <c r="AH41" s="75">
        <v>471.06</v>
      </c>
      <c r="AI41" s="75">
        <v>706.6</v>
      </c>
      <c r="AJ41" s="80">
        <f t="shared" si="8"/>
        <v>1177.66</v>
      </c>
      <c r="AK41" s="75"/>
      <c r="AL41" s="81">
        <v>0</v>
      </c>
      <c r="AM41" s="75">
        <v>852.94</v>
      </c>
      <c r="AN41" s="75">
        <v>1279.42</v>
      </c>
      <c r="AO41" s="80">
        <f t="shared" si="9"/>
        <v>2132.36</v>
      </c>
      <c r="AP41" s="75"/>
      <c r="AQ41" s="81">
        <v>0</v>
      </c>
      <c r="AR41" s="75">
        <v>562.74</v>
      </c>
      <c r="AS41" s="75">
        <v>844.12</v>
      </c>
      <c r="AT41" s="80">
        <f t="shared" si="10"/>
        <v>1406.8600000000001</v>
      </c>
      <c r="AU41" s="75"/>
      <c r="AV41" s="81">
        <v>0</v>
      </c>
      <c r="AW41" s="75">
        <v>709.69</v>
      </c>
      <c r="AX41" s="75">
        <v>1064.57</v>
      </c>
      <c r="AY41" s="80">
        <f t="shared" si="11"/>
        <v>1774.26</v>
      </c>
      <c r="AZ41" s="75"/>
      <c r="BA41" s="81">
        <v>0</v>
      </c>
      <c r="BB41" s="75">
        <v>1440.79</v>
      </c>
      <c r="BC41" s="75">
        <v>2161.22</v>
      </c>
      <c r="BD41" s="80">
        <f t="shared" si="12"/>
        <v>3602.0099999999998</v>
      </c>
      <c r="BE41" s="75"/>
      <c r="BF41" s="81">
        <v>0</v>
      </c>
      <c r="BG41" s="82">
        <v>2055.61</v>
      </c>
      <c r="BH41" s="75">
        <v>3083.44</v>
      </c>
      <c r="BI41" s="80">
        <f t="shared" si="13"/>
        <v>5139.05</v>
      </c>
      <c r="BJ41" s="75"/>
      <c r="BK41" s="81">
        <v>0</v>
      </c>
      <c r="BL41" s="75">
        <v>2208.7</v>
      </c>
      <c r="BM41" s="83">
        <v>3313.05</v>
      </c>
      <c r="BN41" s="80">
        <f t="shared" si="14"/>
        <v>5521.75</v>
      </c>
    </row>
    <row r="42" spans="1:66" s="78" customFormat="1" ht="13.5">
      <c r="A42" s="50" t="s">
        <v>36</v>
      </c>
      <c r="B42" s="50"/>
      <c r="C42" s="79">
        <f t="shared" si="16"/>
        <v>0</v>
      </c>
      <c r="D42" s="75">
        <f t="shared" si="17"/>
        <v>529920.43</v>
      </c>
      <c r="E42" s="75">
        <f t="shared" si="18"/>
        <v>794880.86</v>
      </c>
      <c r="F42" s="80">
        <f t="shared" si="15"/>
        <v>1324801.29</v>
      </c>
      <c r="G42" s="50"/>
      <c r="H42" s="81">
        <v>0</v>
      </c>
      <c r="I42" s="75">
        <v>60074.74</v>
      </c>
      <c r="J42" s="75">
        <v>90112.13</v>
      </c>
      <c r="K42" s="80">
        <f t="shared" si="3"/>
        <v>150186.87</v>
      </c>
      <c r="L42" s="75"/>
      <c r="M42" s="81">
        <v>0</v>
      </c>
      <c r="N42" s="75">
        <v>54887.07</v>
      </c>
      <c r="O42" s="75">
        <v>82330.62</v>
      </c>
      <c r="P42" s="80">
        <f t="shared" si="4"/>
        <v>137217.69</v>
      </c>
      <c r="Q42" s="75"/>
      <c r="R42" s="81">
        <v>0</v>
      </c>
      <c r="S42" s="75">
        <v>41741.39</v>
      </c>
      <c r="T42" s="75">
        <v>62612.1</v>
      </c>
      <c r="U42" s="80">
        <f t="shared" si="5"/>
        <v>104353.48999999999</v>
      </c>
      <c r="V42" s="75"/>
      <c r="W42" s="81">
        <v>0</v>
      </c>
      <c r="X42" s="75">
        <v>31288</v>
      </c>
      <c r="Y42" s="75">
        <v>46932</v>
      </c>
      <c r="Z42" s="80">
        <f t="shared" si="6"/>
        <v>78220</v>
      </c>
      <c r="AA42" s="75"/>
      <c r="AB42" s="81">
        <v>0</v>
      </c>
      <c r="AC42" s="75">
        <v>33672.84</v>
      </c>
      <c r="AD42" s="75">
        <v>50509.28</v>
      </c>
      <c r="AE42" s="80">
        <f t="shared" si="7"/>
        <v>84182.12</v>
      </c>
      <c r="AF42" s="75"/>
      <c r="AG42" s="81">
        <v>0</v>
      </c>
      <c r="AH42" s="75">
        <v>26050.14</v>
      </c>
      <c r="AI42" s="75">
        <v>39075.24</v>
      </c>
      <c r="AJ42" s="80">
        <f t="shared" si="8"/>
        <v>65125.38</v>
      </c>
      <c r="AK42" s="75"/>
      <c r="AL42" s="81">
        <v>0</v>
      </c>
      <c r="AM42" s="75">
        <v>37212.71</v>
      </c>
      <c r="AN42" s="75">
        <v>55819.11</v>
      </c>
      <c r="AO42" s="80">
        <f t="shared" si="9"/>
        <v>93031.82</v>
      </c>
      <c r="AP42" s="75"/>
      <c r="AQ42" s="81">
        <v>0</v>
      </c>
      <c r="AR42" s="75">
        <v>28553.93</v>
      </c>
      <c r="AS42" s="75">
        <v>42830.93</v>
      </c>
      <c r="AT42" s="80">
        <f t="shared" si="10"/>
        <v>71384.86</v>
      </c>
      <c r="AU42" s="75"/>
      <c r="AV42" s="81">
        <v>0</v>
      </c>
      <c r="AW42" s="75">
        <v>31301.79</v>
      </c>
      <c r="AX42" s="75">
        <v>46952.7</v>
      </c>
      <c r="AY42" s="80">
        <f t="shared" si="11"/>
        <v>78254.48999999999</v>
      </c>
      <c r="AZ42" s="75"/>
      <c r="BA42" s="81">
        <v>0</v>
      </c>
      <c r="BB42" s="75">
        <v>71567.4</v>
      </c>
      <c r="BC42" s="75">
        <v>107351.11</v>
      </c>
      <c r="BD42" s="80">
        <f t="shared" si="12"/>
        <v>178918.51</v>
      </c>
      <c r="BE42" s="75"/>
      <c r="BF42" s="81">
        <v>0</v>
      </c>
      <c r="BG42" s="82">
        <v>57204.91</v>
      </c>
      <c r="BH42" s="75">
        <v>85807.37</v>
      </c>
      <c r="BI42" s="80">
        <f t="shared" si="13"/>
        <v>143012.28</v>
      </c>
      <c r="BJ42" s="75"/>
      <c r="BK42" s="81">
        <v>0</v>
      </c>
      <c r="BL42" s="75">
        <v>56365.51</v>
      </c>
      <c r="BM42" s="83">
        <v>84548.27</v>
      </c>
      <c r="BN42" s="80">
        <f t="shared" si="14"/>
        <v>140913.78</v>
      </c>
    </row>
    <row r="43" spans="1:66" s="78" customFormat="1" ht="13.5">
      <c r="A43" s="50" t="s">
        <v>37</v>
      </c>
      <c r="B43" s="50"/>
      <c r="C43" s="79">
        <f t="shared" si="16"/>
        <v>0</v>
      </c>
      <c r="D43" s="75">
        <f t="shared" si="17"/>
        <v>524249.05000000005</v>
      </c>
      <c r="E43" s="75">
        <f t="shared" si="18"/>
        <v>786373.6799999999</v>
      </c>
      <c r="F43" s="80">
        <f t="shared" si="15"/>
        <v>1310622.73</v>
      </c>
      <c r="G43" s="50"/>
      <c r="H43" s="81">
        <v>0</v>
      </c>
      <c r="I43" s="75">
        <v>68014.03</v>
      </c>
      <c r="J43" s="75">
        <v>102021.03</v>
      </c>
      <c r="K43" s="80">
        <f t="shared" si="3"/>
        <v>170035.06</v>
      </c>
      <c r="L43" s="75"/>
      <c r="M43" s="81">
        <v>0</v>
      </c>
      <c r="N43" s="75">
        <v>0</v>
      </c>
      <c r="O43" s="75">
        <v>0</v>
      </c>
      <c r="P43" s="80">
        <f t="shared" si="4"/>
        <v>0</v>
      </c>
      <c r="Q43" s="75"/>
      <c r="R43" s="81">
        <v>0</v>
      </c>
      <c r="S43" s="75">
        <v>53781.73</v>
      </c>
      <c r="T43" s="75">
        <v>80672.61</v>
      </c>
      <c r="U43" s="80">
        <f t="shared" si="5"/>
        <v>134454.34</v>
      </c>
      <c r="V43" s="75"/>
      <c r="W43" s="81">
        <v>0</v>
      </c>
      <c r="X43" s="75">
        <v>36418.51</v>
      </c>
      <c r="Y43" s="75">
        <v>54627.77</v>
      </c>
      <c r="Z43" s="80">
        <f t="shared" si="6"/>
        <v>91046.28</v>
      </c>
      <c r="AA43" s="75"/>
      <c r="AB43" s="81">
        <v>0</v>
      </c>
      <c r="AC43" s="75">
        <v>37147.66</v>
      </c>
      <c r="AD43" s="75">
        <v>55721.51</v>
      </c>
      <c r="AE43" s="80">
        <f t="shared" si="7"/>
        <v>92869.17000000001</v>
      </c>
      <c r="AF43" s="75"/>
      <c r="AG43" s="81">
        <v>0</v>
      </c>
      <c r="AH43" s="75">
        <v>36368.06</v>
      </c>
      <c r="AI43" s="75">
        <v>54552.09</v>
      </c>
      <c r="AJ43" s="80">
        <f t="shared" si="8"/>
        <v>90920.15</v>
      </c>
      <c r="AK43" s="75"/>
      <c r="AL43" s="81">
        <v>0</v>
      </c>
      <c r="AM43" s="75">
        <v>38026.18</v>
      </c>
      <c r="AN43" s="75">
        <v>57039.3</v>
      </c>
      <c r="AO43" s="80">
        <f t="shared" si="9"/>
        <v>95065.48000000001</v>
      </c>
      <c r="AP43" s="75"/>
      <c r="AQ43" s="81">
        <v>0</v>
      </c>
      <c r="AR43" s="75">
        <v>31075.82</v>
      </c>
      <c r="AS43" s="75">
        <v>46613.74</v>
      </c>
      <c r="AT43" s="80">
        <f t="shared" si="10"/>
        <v>77689.56</v>
      </c>
      <c r="AU43" s="75"/>
      <c r="AV43" s="81">
        <v>0</v>
      </c>
      <c r="AW43" s="75">
        <v>35622.76</v>
      </c>
      <c r="AX43" s="75">
        <v>53434.14</v>
      </c>
      <c r="AY43" s="80">
        <f t="shared" si="11"/>
        <v>89056.9</v>
      </c>
      <c r="AZ43" s="75"/>
      <c r="BA43" s="81">
        <v>0</v>
      </c>
      <c r="BB43" s="75">
        <v>73288.86</v>
      </c>
      <c r="BC43" s="75">
        <v>109933.3</v>
      </c>
      <c r="BD43" s="80">
        <f t="shared" si="12"/>
        <v>183222.16</v>
      </c>
      <c r="BE43" s="75"/>
      <c r="BF43" s="81">
        <v>0</v>
      </c>
      <c r="BG43" s="82">
        <v>56318.23</v>
      </c>
      <c r="BH43" s="75">
        <v>84477.36</v>
      </c>
      <c r="BI43" s="80">
        <f t="shared" si="13"/>
        <v>140795.59</v>
      </c>
      <c r="BJ43" s="75"/>
      <c r="BK43" s="81">
        <v>0</v>
      </c>
      <c r="BL43" s="75">
        <v>58187.21</v>
      </c>
      <c r="BM43" s="83">
        <v>87280.83</v>
      </c>
      <c r="BN43" s="80">
        <f t="shared" si="14"/>
        <v>145468.04</v>
      </c>
    </row>
    <row r="44" spans="1:66" s="78" customFormat="1" ht="13.5">
      <c r="A44" s="50" t="s">
        <v>38</v>
      </c>
      <c r="B44" s="50"/>
      <c r="C44" s="79">
        <f t="shared" si="16"/>
        <v>0</v>
      </c>
      <c r="D44" s="75">
        <f t="shared" si="17"/>
        <v>224244.3</v>
      </c>
      <c r="E44" s="75">
        <f t="shared" si="18"/>
        <v>336366.51999999996</v>
      </c>
      <c r="F44" s="80">
        <f t="shared" si="15"/>
        <v>560610.82</v>
      </c>
      <c r="G44" s="50"/>
      <c r="H44" s="81">
        <v>0</v>
      </c>
      <c r="I44" s="75">
        <v>27764.63</v>
      </c>
      <c r="J44" s="75">
        <v>41646.96</v>
      </c>
      <c r="K44" s="80">
        <f t="shared" si="3"/>
        <v>69411.59</v>
      </c>
      <c r="L44" s="75"/>
      <c r="M44" s="81">
        <v>0</v>
      </c>
      <c r="N44" s="75">
        <v>24157.34</v>
      </c>
      <c r="O44" s="75">
        <v>36236.02</v>
      </c>
      <c r="P44" s="80">
        <f t="shared" si="4"/>
        <v>60393.36</v>
      </c>
      <c r="Q44" s="75"/>
      <c r="R44" s="81">
        <v>0</v>
      </c>
      <c r="S44" s="75">
        <v>18606.07</v>
      </c>
      <c r="T44" s="75">
        <v>27909.12</v>
      </c>
      <c r="U44" s="80">
        <f t="shared" si="5"/>
        <v>46515.19</v>
      </c>
      <c r="V44" s="75"/>
      <c r="W44" s="81">
        <v>0</v>
      </c>
      <c r="X44" s="75">
        <v>0</v>
      </c>
      <c r="Y44" s="75">
        <v>0</v>
      </c>
      <c r="Z44" s="80">
        <f t="shared" si="6"/>
        <v>0</v>
      </c>
      <c r="AA44" s="75"/>
      <c r="AB44" s="81">
        <v>0</v>
      </c>
      <c r="AC44" s="75">
        <v>15261.76</v>
      </c>
      <c r="AD44" s="75">
        <v>22892.66</v>
      </c>
      <c r="AE44" s="80">
        <f t="shared" si="7"/>
        <v>38154.42</v>
      </c>
      <c r="AF44" s="75"/>
      <c r="AG44" s="81">
        <v>0</v>
      </c>
      <c r="AH44" s="75">
        <v>12442.78</v>
      </c>
      <c r="AI44" s="75">
        <v>18664.19</v>
      </c>
      <c r="AJ44" s="80">
        <f t="shared" si="8"/>
        <v>31106.97</v>
      </c>
      <c r="AK44" s="75"/>
      <c r="AL44" s="81">
        <v>0</v>
      </c>
      <c r="AM44" s="75">
        <v>13721.47</v>
      </c>
      <c r="AN44" s="75">
        <v>20582.18</v>
      </c>
      <c r="AO44" s="80">
        <f t="shared" si="9"/>
        <v>34303.65</v>
      </c>
      <c r="AP44" s="75"/>
      <c r="AQ44" s="81">
        <v>0</v>
      </c>
      <c r="AR44" s="75">
        <v>12087.97</v>
      </c>
      <c r="AS44" s="75">
        <v>18131.96</v>
      </c>
      <c r="AT44" s="80">
        <f t="shared" si="10"/>
        <v>30219.93</v>
      </c>
      <c r="AU44" s="75"/>
      <c r="AV44" s="81">
        <v>0</v>
      </c>
      <c r="AW44" s="75">
        <v>15629.32</v>
      </c>
      <c r="AX44" s="75">
        <v>23443.99</v>
      </c>
      <c r="AY44" s="80">
        <f t="shared" si="11"/>
        <v>39073.31</v>
      </c>
      <c r="AZ44" s="75"/>
      <c r="BA44" s="81">
        <v>0</v>
      </c>
      <c r="BB44" s="75">
        <v>25033.62</v>
      </c>
      <c r="BC44" s="75">
        <v>37550.43</v>
      </c>
      <c r="BD44" s="80">
        <f t="shared" si="12"/>
        <v>62584.05</v>
      </c>
      <c r="BE44" s="75"/>
      <c r="BF44" s="81">
        <v>0</v>
      </c>
      <c r="BG44" s="82">
        <v>20606.04</v>
      </c>
      <c r="BH44" s="75">
        <v>30909.07</v>
      </c>
      <c r="BI44" s="80">
        <f t="shared" si="13"/>
        <v>51515.11</v>
      </c>
      <c r="BJ44" s="75"/>
      <c r="BK44" s="81">
        <v>0</v>
      </c>
      <c r="BL44" s="75">
        <v>38933.3</v>
      </c>
      <c r="BM44" s="83">
        <v>58399.94</v>
      </c>
      <c r="BN44" s="80">
        <f t="shared" si="14"/>
        <v>97333.24</v>
      </c>
    </row>
    <row r="45" spans="1:66" s="78" customFormat="1" ht="13.5">
      <c r="A45" s="50" t="s">
        <v>39</v>
      </c>
      <c r="B45" s="50"/>
      <c r="C45" s="79">
        <f t="shared" si="16"/>
        <v>0</v>
      </c>
      <c r="D45" s="75">
        <f t="shared" si="17"/>
        <v>137422.37000000002</v>
      </c>
      <c r="E45" s="75">
        <f t="shared" si="18"/>
        <v>206133.58999999997</v>
      </c>
      <c r="F45" s="80">
        <f t="shared" si="15"/>
        <v>343555.95999999996</v>
      </c>
      <c r="G45" s="50"/>
      <c r="H45" s="81">
        <v>0</v>
      </c>
      <c r="I45" s="75">
        <v>20850.61</v>
      </c>
      <c r="J45" s="75">
        <v>31275.91</v>
      </c>
      <c r="K45" s="80">
        <f t="shared" si="3"/>
        <v>52126.520000000004</v>
      </c>
      <c r="L45" s="75"/>
      <c r="M45" s="81">
        <v>0</v>
      </c>
      <c r="N45" s="75">
        <v>14384.53</v>
      </c>
      <c r="O45" s="75">
        <v>21576.8</v>
      </c>
      <c r="P45" s="80">
        <f t="shared" si="4"/>
        <v>35961.33</v>
      </c>
      <c r="Q45" s="75"/>
      <c r="R45" s="81">
        <v>0</v>
      </c>
      <c r="S45" s="75">
        <v>12253.77</v>
      </c>
      <c r="T45" s="75">
        <v>18380.66</v>
      </c>
      <c r="U45" s="80">
        <f t="shared" si="5"/>
        <v>30634.43</v>
      </c>
      <c r="V45" s="75"/>
      <c r="W45" s="81">
        <v>0</v>
      </c>
      <c r="X45" s="75">
        <v>0</v>
      </c>
      <c r="Y45" s="75">
        <v>0</v>
      </c>
      <c r="Z45" s="80">
        <f t="shared" si="6"/>
        <v>0</v>
      </c>
      <c r="AA45" s="75"/>
      <c r="AB45" s="81">
        <v>0</v>
      </c>
      <c r="AC45" s="75">
        <v>7366.36</v>
      </c>
      <c r="AD45" s="75">
        <v>11049.56</v>
      </c>
      <c r="AE45" s="80">
        <f t="shared" si="7"/>
        <v>18415.92</v>
      </c>
      <c r="AF45" s="75"/>
      <c r="AG45" s="81">
        <v>0</v>
      </c>
      <c r="AH45" s="75">
        <v>7560.94</v>
      </c>
      <c r="AI45" s="75">
        <v>11341.4</v>
      </c>
      <c r="AJ45" s="80">
        <f t="shared" si="8"/>
        <v>18902.34</v>
      </c>
      <c r="AK45" s="75"/>
      <c r="AL45" s="81">
        <v>0</v>
      </c>
      <c r="AM45" s="75">
        <v>7478.99</v>
      </c>
      <c r="AN45" s="75">
        <v>11218.5</v>
      </c>
      <c r="AO45" s="80">
        <f t="shared" si="9"/>
        <v>18697.489999999998</v>
      </c>
      <c r="AP45" s="75"/>
      <c r="AQ45" s="81">
        <v>0</v>
      </c>
      <c r="AR45" s="75">
        <v>7074.28</v>
      </c>
      <c r="AS45" s="75">
        <v>10611.43</v>
      </c>
      <c r="AT45" s="80">
        <f t="shared" si="10"/>
        <v>17685.71</v>
      </c>
      <c r="AU45" s="75"/>
      <c r="AV45" s="81">
        <v>0</v>
      </c>
      <c r="AW45" s="75">
        <v>9586.05</v>
      </c>
      <c r="AX45" s="75">
        <v>14379.05</v>
      </c>
      <c r="AY45" s="80">
        <f t="shared" si="11"/>
        <v>23965.1</v>
      </c>
      <c r="AZ45" s="75"/>
      <c r="BA45" s="81">
        <v>0</v>
      </c>
      <c r="BB45" s="75">
        <v>16408.02</v>
      </c>
      <c r="BC45" s="75">
        <v>24612.02</v>
      </c>
      <c r="BD45" s="80">
        <f t="shared" si="12"/>
        <v>41020.04</v>
      </c>
      <c r="BE45" s="75"/>
      <c r="BF45" s="81">
        <v>0</v>
      </c>
      <c r="BG45" s="82">
        <v>14910.04</v>
      </c>
      <c r="BH45" s="75">
        <v>22365.09</v>
      </c>
      <c r="BI45" s="80">
        <f t="shared" si="13"/>
        <v>37275.130000000005</v>
      </c>
      <c r="BJ45" s="75"/>
      <c r="BK45" s="81">
        <v>0</v>
      </c>
      <c r="BL45" s="75">
        <v>19548.78</v>
      </c>
      <c r="BM45" s="83">
        <v>29323.17</v>
      </c>
      <c r="BN45" s="80">
        <f t="shared" si="14"/>
        <v>48871.95</v>
      </c>
    </row>
    <row r="46" spans="1:66" s="78" customFormat="1" ht="13.5">
      <c r="A46" s="50" t="s">
        <v>40</v>
      </c>
      <c r="B46" s="50"/>
      <c r="C46" s="79">
        <f t="shared" si="16"/>
        <v>0</v>
      </c>
      <c r="D46" s="75">
        <f t="shared" si="17"/>
        <v>32498.020000000004</v>
      </c>
      <c r="E46" s="75">
        <f t="shared" si="18"/>
        <v>48747.16</v>
      </c>
      <c r="F46" s="80">
        <f t="shared" si="15"/>
        <v>81245.18000000001</v>
      </c>
      <c r="G46" s="50"/>
      <c r="H46" s="81">
        <v>0</v>
      </c>
      <c r="I46" s="75">
        <v>5678.72</v>
      </c>
      <c r="J46" s="75">
        <v>8518.07</v>
      </c>
      <c r="K46" s="80">
        <f t="shared" si="3"/>
        <v>14196.79</v>
      </c>
      <c r="L46" s="75"/>
      <c r="M46" s="81">
        <v>0</v>
      </c>
      <c r="N46" s="75">
        <v>3862.37</v>
      </c>
      <c r="O46" s="75">
        <v>5793.58</v>
      </c>
      <c r="P46" s="80">
        <f t="shared" si="4"/>
        <v>9655.95</v>
      </c>
      <c r="Q46" s="75"/>
      <c r="R46" s="81">
        <v>0</v>
      </c>
      <c r="S46" s="75">
        <v>2660.08</v>
      </c>
      <c r="T46" s="75">
        <v>3990.15</v>
      </c>
      <c r="U46" s="80">
        <f t="shared" si="5"/>
        <v>6650.23</v>
      </c>
      <c r="V46" s="75"/>
      <c r="W46" s="81">
        <v>0</v>
      </c>
      <c r="X46" s="75">
        <v>2984.81</v>
      </c>
      <c r="Y46" s="75">
        <v>4477.22</v>
      </c>
      <c r="Z46" s="80">
        <f t="shared" si="6"/>
        <v>7462.030000000001</v>
      </c>
      <c r="AA46" s="75"/>
      <c r="AB46" s="81">
        <v>0</v>
      </c>
      <c r="AC46" s="75">
        <v>2519.82</v>
      </c>
      <c r="AD46" s="75">
        <v>3779.74</v>
      </c>
      <c r="AE46" s="80">
        <f t="shared" si="7"/>
        <v>6299.5599999999995</v>
      </c>
      <c r="AF46" s="75"/>
      <c r="AG46" s="81">
        <v>0</v>
      </c>
      <c r="AH46" s="75">
        <v>1666.47</v>
      </c>
      <c r="AI46" s="75">
        <v>2499.73</v>
      </c>
      <c r="AJ46" s="80">
        <f t="shared" si="8"/>
        <v>4166.2</v>
      </c>
      <c r="AK46" s="75"/>
      <c r="AL46" s="81">
        <v>0</v>
      </c>
      <c r="AM46" s="75">
        <v>1730.08</v>
      </c>
      <c r="AN46" s="75">
        <v>2595.13</v>
      </c>
      <c r="AO46" s="80">
        <f t="shared" si="9"/>
        <v>4325.21</v>
      </c>
      <c r="AP46" s="75"/>
      <c r="AQ46" s="81">
        <v>0</v>
      </c>
      <c r="AR46" s="75">
        <v>1410.36</v>
      </c>
      <c r="AS46" s="75">
        <v>2115.54</v>
      </c>
      <c r="AT46" s="80">
        <f t="shared" si="10"/>
        <v>3525.8999999999996</v>
      </c>
      <c r="AU46" s="75"/>
      <c r="AV46" s="81">
        <v>0</v>
      </c>
      <c r="AW46" s="75">
        <v>1559.68</v>
      </c>
      <c r="AX46" s="75">
        <v>2339.54</v>
      </c>
      <c r="AY46" s="80">
        <f t="shared" si="11"/>
        <v>3899.2200000000003</v>
      </c>
      <c r="AZ46" s="75"/>
      <c r="BA46" s="81">
        <v>0</v>
      </c>
      <c r="BB46" s="75">
        <v>1803.33</v>
      </c>
      <c r="BC46" s="75">
        <v>2705.02</v>
      </c>
      <c r="BD46" s="80">
        <f t="shared" si="12"/>
        <v>4508.35</v>
      </c>
      <c r="BE46" s="75"/>
      <c r="BF46" s="81">
        <v>0</v>
      </c>
      <c r="BG46" s="82">
        <v>2607.04</v>
      </c>
      <c r="BH46" s="75">
        <v>3910.57</v>
      </c>
      <c r="BI46" s="80">
        <f t="shared" si="13"/>
        <v>6517.610000000001</v>
      </c>
      <c r="BJ46" s="75"/>
      <c r="BK46" s="81">
        <v>0</v>
      </c>
      <c r="BL46" s="75">
        <v>4015.26</v>
      </c>
      <c r="BM46" s="83">
        <v>6022.87</v>
      </c>
      <c r="BN46" s="80">
        <f t="shared" si="14"/>
        <v>10038.130000000001</v>
      </c>
    </row>
    <row r="47" spans="1:66" s="78" customFormat="1" ht="13.5">
      <c r="A47" s="50" t="s">
        <v>41</v>
      </c>
      <c r="B47" s="50"/>
      <c r="C47" s="79">
        <f t="shared" si="16"/>
        <v>0</v>
      </c>
      <c r="D47" s="75">
        <f t="shared" si="17"/>
        <v>158866.63</v>
      </c>
      <c r="E47" s="75">
        <f t="shared" si="18"/>
        <v>238300.03</v>
      </c>
      <c r="F47" s="80">
        <f t="shared" si="15"/>
        <v>397166.66000000003</v>
      </c>
      <c r="G47" s="50"/>
      <c r="H47" s="81">
        <v>0</v>
      </c>
      <c r="I47" s="75">
        <v>20463.81</v>
      </c>
      <c r="J47" s="75">
        <v>30695.7</v>
      </c>
      <c r="K47" s="80">
        <f t="shared" si="3"/>
        <v>51159.51</v>
      </c>
      <c r="L47" s="75"/>
      <c r="M47" s="81">
        <v>0</v>
      </c>
      <c r="N47" s="75">
        <v>16515.73</v>
      </c>
      <c r="O47" s="75">
        <v>24773.61</v>
      </c>
      <c r="P47" s="80">
        <f t="shared" si="4"/>
        <v>41289.34</v>
      </c>
      <c r="Q47" s="75"/>
      <c r="R47" s="81">
        <v>0</v>
      </c>
      <c r="S47" s="75">
        <v>13299.16</v>
      </c>
      <c r="T47" s="75">
        <v>19948.73</v>
      </c>
      <c r="U47" s="80">
        <f t="shared" si="5"/>
        <v>33247.89</v>
      </c>
      <c r="V47" s="75"/>
      <c r="W47" s="81">
        <v>0</v>
      </c>
      <c r="X47" s="75">
        <v>12327.93</v>
      </c>
      <c r="Y47" s="75">
        <v>18491.9</v>
      </c>
      <c r="Z47" s="80">
        <f t="shared" si="6"/>
        <v>30819.83</v>
      </c>
      <c r="AA47" s="75"/>
      <c r="AB47" s="81">
        <v>0</v>
      </c>
      <c r="AC47" s="75">
        <v>11042.21</v>
      </c>
      <c r="AD47" s="75">
        <v>16563.31</v>
      </c>
      <c r="AE47" s="80">
        <f t="shared" si="7"/>
        <v>27605.52</v>
      </c>
      <c r="AF47" s="75"/>
      <c r="AG47" s="81">
        <v>0</v>
      </c>
      <c r="AH47" s="75">
        <v>8273.64</v>
      </c>
      <c r="AI47" s="75">
        <v>12410.49</v>
      </c>
      <c r="AJ47" s="80">
        <f t="shared" si="8"/>
        <v>20684.129999999997</v>
      </c>
      <c r="AK47" s="75"/>
      <c r="AL47" s="81">
        <v>0</v>
      </c>
      <c r="AM47" s="75">
        <v>11478.72</v>
      </c>
      <c r="AN47" s="75">
        <v>17218.11</v>
      </c>
      <c r="AO47" s="80">
        <f t="shared" si="9"/>
        <v>28696.83</v>
      </c>
      <c r="AP47" s="75"/>
      <c r="AQ47" s="81">
        <v>0</v>
      </c>
      <c r="AR47" s="75">
        <v>10108.8</v>
      </c>
      <c r="AS47" s="75">
        <v>15163.22</v>
      </c>
      <c r="AT47" s="80">
        <f t="shared" si="10"/>
        <v>25272.019999999997</v>
      </c>
      <c r="AU47" s="75"/>
      <c r="AV47" s="81">
        <v>0</v>
      </c>
      <c r="AW47" s="75">
        <v>9032.69</v>
      </c>
      <c r="AX47" s="75">
        <v>13549.02</v>
      </c>
      <c r="AY47" s="80">
        <f t="shared" si="11"/>
        <v>22581.71</v>
      </c>
      <c r="AZ47" s="75"/>
      <c r="BA47" s="81">
        <v>0</v>
      </c>
      <c r="BB47" s="75">
        <v>13867.82</v>
      </c>
      <c r="BC47" s="75">
        <v>20801.74</v>
      </c>
      <c r="BD47" s="80">
        <f t="shared" si="12"/>
        <v>34669.56</v>
      </c>
      <c r="BE47" s="75"/>
      <c r="BF47" s="81">
        <v>0</v>
      </c>
      <c r="BG47" s="82">
        <v>12914.47</v>
      </c>
      <c r="BH47" s="75">
        <v>19371.73</v>
      </c>
      <c r="BI47" s="80">
        <f t="shared" si="13"/>
        <v>32286.199999999997</v>
      </c>
      <c r="BJ47" s="75"/>
      <c r="BK47" s="81">
        <v>0</v>
      </c>
      <c r="BL47" s="75">
        <v>19541.65</v>
      </c>
      <c r="BM47" s="83">
        <v>29312.47</v>
      </c>
      <c r="BN47" s="80">
        <f t="shared" si="14"/>
        <v>48854.12</v>
      </c>
    </row>
    <row r="48" spans="1:66" s="78" customFormat="1" ht="13.5">
      <c r="A48" s="50" t="s">
        <v>42</v>
      </c>
      <c r="B48" s="50"/>
      <c r="C48" s="79">
        <f t="shared" si="16"/>
        <v>0</v>
      </c>
      <c r="D48" s="75">
        <f t="shared" si="17"/>
        <v>88740.59</v>
      </c>
      <c r="E48" s="75">
        <f t="shared" si="18"/>
        <v>133111.03</v>
      </c>
      <c r="F48" s="80">
        <f t="shared" si="15"/>
        <v>221851.62</v>
      </c>
      <c r="G48" s="50"/>
      <c r="H48" s="81">
        <v>0</v>
      </c>
      <c r="I48" s="75">
        <v>8378.95</v>
      </c>
      <c r="J48" s="75">
        <v>12568.45</v>
      </c>
      <c r="K48" s="80">
        <f t="shared" si="3"/>
        <v>20947.4</v>
      </c>
      <c r="L48" s="75"/>
      <c r="M48" s="81">
        <v>0</v>
      </c>
      <c r="N48" s="75">
        <v>8148.15</v>
      </c>
      <c r="O48" s="75">
        <v>12222.25</v>
      </c>
      <c r="P48" s="80">
        <f t="shared" si="4"/>
        <v>20370.4</v>
      </c>
      <c r="Q48" s="75"/>
      <c r="R48" s="81">
        <v>0</v>
      </c>
      <c r="S48" s="75">
        <v>8190.47</v>
      </c>
      <c r="T48" s="75">
        <v>12285.71</v>
      </c>
      <c r="U48" s="80">
        <f t="shared" si="5"/>
        <v>20476.18</v>
      </c>
      <c r="V48" s="75"/>
      <c r="W48" s="81">
        <v>0</v>
      </c>
      <c r="X48" s="75">
        <v>5775.28</v>
      </c>
      <c r="Y48" s="75">
        <v>8662.96</v>
      </c>
      <c r="Z48" s="80">
        <f t="shared" si="6"/>
        <v>14438.239999999998</v>
      </c>
      <c r="AA48" s="75"/>
      <c r="AB48" s="81">
        <v>0</v>
      </c>
      <c r="AC48" s="75">
        <v>3924.03</v>
      </c>
      <c r="AD48" s="75">
        <v>5886.06</v>
      </c>
      <c r="AE48" s="80">
        <f t="shared" si="7"/>
        <v>9810.09</v>
      </c>
      <c r="AF48" s="75"/>
      <c r="AG48" s="81">
        <v>0</v>
      </c>
      <c r="AH48" s="75">
        <v>3598.59</v>
      </c>
      <c r="AI48" s="75">
        <v>5397.9</v>
      </c>
      <c r="AJ48" s="80">
        <f t="shared" si="8"/>
        <v>8996.49</v>
      </c>
      <c r="AK48" s="75"/>
      <c r="AL48" s="81">
        <v>0</v>
      </c>
      <c r="AM48" s="75">
        <v>5563.35</v>
      </c>
      <c r="AN48" s="75">
        <v>8345.03</v>
      </c>
      <c r="AO48" s="80">
        <f t="shared" si="9"/>
        <v>13908.380000000001</v>
      </c>
      <c r="AP48" s="75"/>
      <c r="AQ48" s="81">
        <v>0</v>
      </c>
      <c r="AR48" s="75">
        <v>4419.62</v>
      </c>
      <c r="AS48" s="75">
        <v>6629.45</v>
      </c>
      <c r="AT48" s="80">
        <f t="shared" si="10"/>
        <v>11049.07</v>
      </c>
      <c r="AU48" s="75"/>
      <c r="AV48" s="81">
        <v>0</v>
      </c>
      <c r="AW48" s="75">
        <v>4217.98</v>
      </c>
      <c r="AX48" s="75">
        <v>6326.97</v>
      </c>
      <c r="AY48" s="80">
        <f t="shared" si="11"/>
        <v>10544.95</v>
      </c>
      <c r="AZ48" s="75"/>
      <c r="BA48" s="81">
        <v>0</v>
      </c>
      <c r="BB48" s="75">
        <v>13215.93</v>
      </c>
      <c r="BC48" s="75">
        <v>19823.89</v>
      </c>
      <c r="BD48" s="80">
        <f t="shared" si="12"/>
        <v>33039.82</v>
      </c>
      <c r="BE48" s="75"/>
      <c r="BF48" s="81">
        <v>0</v>
      </c>
      <c r="BG48" s="82">
        <v>11599.35</v>
      </c>
      <c r="BH48" s="75">
        <v>17399.02</v>
      </c>
      <c r="BI48" s="80">
        <f t="shared" si="13"/>
        <v>28998.370000000003</v>
      </c>
      <c r="BJ48" s="75"/>
      <c r="BK48" s="81">
        <v>0</v>
      </c>
      <c r="BL48" s="75">
        <v>11708.89</v>
      </c>
      <c r="BM48" s="83">
        <v>17563.34</v>
      </c>
      <c r="BN48" s="80">
        <f t="shared" si="14"/>
        <v>29272.23</v>
      </c>
    </row>
    <row r="49" spans="1:66" s="78" customFormat="1" ht="13.5">
      <c r="A49" s="50" t="s">
        <v>43</v>
      </c>
      <c r="B49" s="50"/>
      <c r="C49" s="79">
        <f t="shared" si="16"/>
        <v>0</v>
      </c>
      <c r="D49" s="75">
        <f t="shared" si="17"/>
        <v>551210.48</v>
      </c>
      <c r="E49" s="75">
        <f t="shared" si="18"/>
        <v>826815.7399999999</v>
      </c>
      <c r="F49" s="80">
        <f t="shared" si="15"/>
        <v>1378026.2199999997</v>
      </c>
      <c r="G49" s="50"/>
      <c r="H49" s="81">
        <v>0</v>
      </c>
      <c r="I49" s="75">
        <v>61931.25</v>
      </c>
      <c r="J49" s="75">
        <v>92896.87</v>
      </c>
      <c r="K49" s="80">
        <f t="shared" si="3"/>
        <v>154828.12</v>
      </c>
      <c r="L49" s="75"/>
      <c r="M49" s="81">
        <v>0</v>
      </c>
      <c r="N49" s="75">
        <v>61197.8</v>
      </c>
      <c r="O49" s="75">
        <v>91796.69</v>
      </c>
      <c r="P49" s="80">
        <f t="shared" si="4"/>
        <v>152994.49</v>
      </c>
      <c r="Q49" s="75"/>
      <c r="R49" s="81">
        <v>0</v>
      </c>
      <c r="S49" s="75">
        <v>58370.76</v>
      </c>
      <c r="T49" s="75">
        <v>87556.13</v>
      </c>
      <c r="U49" s="80">
        <f t="shared" si="5"/>
        <v>145926.89</v>
      </c>
      <c r="V49" s="75"/>
      <c r="W49" s="81">
        <v>0</v>
      </c>
      <c r="X49" s="75">
        <v>39933.4</v>
      </c>
      <c r="Y49" s="75">
        <v>59900.08</v>
      </c>
      <c r="Z49" s="80">
        <f t="shared" si="6"/>
        <v>99833.48000000001</v>
      </c>
      <c r="AA49" s="75"/>
      <c r="AB49" s="81">
        <v>0</v>
      </c>
      <c r="AC49" s="75">
        <v>25406.06</v>
      </c>
      <c r="AD49" s="75">
        <v>38109.11</v>
      </c>
      <c r="AE49" s="80">
        <f t="shared" si="7"/>
        <v>63515.17</v>
      </c>
      <c r="AF49" s="75"/>
      <c r="AG49" s="81">
        <v>0</v>
      </c>
      <c r="AH49" s="75">
        <v>27017.39</v>
      </c>
      <c r="AI49" s="75">
        <v>40526.09</v>
      </c>
      <c r="AJ49" s="80">
        <f t="shared" si="8"/>
        <v>67543.48</v>
      </c>
      <c r="AK49" s="75"/>
      <c r="AL49" s="81">
        <v>0</v>
      </c>
      <c r="AM49" s="75">
        <v>39046.63</v>
      </c>
      <c r="AN49" s="75">
        <v>58569.93</v>
      </c>
      <c r="AO49" s="80">
        <f t="shared" si="9"/>
        <v>97616.56</v>
      </c>
      <c r="AP49" s="75"/>
      <c r="AQ49" s="81">
        <v>0</v>
      </c>
      <c r="AR49" s="75">
        <v>30514.76</v>
      </c>
      <c r="AS49" s="75">
        <v>45772.16</v>
      </c>
      <c r="AT49" s="80">
        <f t="shared" si="10"/>
        <v>76286.92</v>
      </c>
      <c r="AU49" s="75"/>
      <c r="AV49" s="81">
        <v>0</v>
      </c>
      <c r="AW49" s="75">
        <v>33833.3</v>
      </c>
      <c r="AX49" s="75">
        <v>50749.96</v>
      </c>
      <c r="AY49" s="80">
        <f t="shared" si="11"/>
        <v>84583.26000000001</v>
      </c>
      <c r="AZ49" s="75"/>
      <c r="BA49" s="81">
        <v>0</v>
      </c>
      <c r="BB49" s="75">
        <v>46558.39</v>
      </c>
      <c r="BC49" s="75">
        <v>69837.57</v>
      </c>
      <c r="BD49" s="80">
        <f t="shared" si="12"/>
        <v>116395.96</v>
      </c>
      <c r="BE49" s="75"/>
      <c r="BF49" s="81">
        <v>0</v>
      </c>
      <c r="BG49" s="82">
        <v>64987.08</v>
      </c>
      <c r="BH49" s="75">
        <v>97480.62</v>
      </c>
      <c r="BI49" s="80">
        <f t="shared" si="13"/>
        <v>162467.7</v>
      </c>
      <c r="BJ49" s="75"/>
      <c r="BK49" s="81">
        <v>0</v>
      </c>
      <c r="BL49" s="75">
        <v>62413.66</v>
      </c>
      <c r="BM49" s="83">
        <v>93620.53</v>
      </c>
      <c r="BN49" s="80">
        <f t="shared" si="14"/>
        <v>156034.19</v>
      </c>
    </row>
    <row r="50" spans="1:66" s="78" customFormat="1" ht="13.5">
      <c r="A50" s="50" t="s">
        <v>44</v>
      </c>
      <c r="B50" s="50"/>
      <c r="C50" s="79">
        <f t="shared" si="16"/>
        <v>0</v>
      </c>
      <c r="D50" s="75">
        <f t="shared" si="17"/>
        <v>74307.3</v>
      </c>
      <c r="E50" s="75">
        <f t="shared" si="18"/>
        <v>111461.08999999998</v>
      </c>
      <c r="F50" s="80">
        <f t="shared" si="15"/>
        <v>185768.38999999998</v>
      </c>
      <c r="G50" s="50"/>
      <c r="H50" s="81">
        <v>0</v>
      </c>
      <c r="I50" s="75">
        <v>10832.05</v>
      </c>
      <c r="J50" s="75">
        <v>16248.1</v>
      </c>
      <c r="K50" s="80">
        <f t="shared" si="3"/>
        <v>27080.15</v>
      </c>
      <c r="L50" s="75"/>
      <c r="M50" s="81">
        <v>0</v>
      </c>
      <c r="N50" s="75">
        <v>7516.99</v>
      </c>
      <c r="O50" s="75">
        <v>11275.51</v>
      </c>
      <c r="P50" s="80">
        <f t="shared" si="4"/>
        <v>18792.5</v>
      </c>
      <c r="Q50" s="75"/>
      <c r="R50" s="81">
        <v>0</v>
      </c>
      <c r="S50" s="75">
        <v>10027.83</v>
      </c>
      <c r="T50" s="75">
        <v>15041.75</v>
      </c>
      <c r="U50" s="80">
        <f t="shared" si="5"/>
        <v>25069.58</v>
      </c>
      <c r="V50" s="75"/>
      <c r="W50" s="81">
        <v>0</v>
      </c>
      <c r="X50" s="75">
        <v>5695.98</v>
      </c>
      <c r="Y50" s="75">
        <v>8543.99</v>
      </c>
      <c r="Z50" s="80">
        <f t="shared" si="6"/>
        <v>14239.97</v>
      </c>
      <c r="AA50" s="75"/>
      <c r="AB50" s="81">
        <v>0</v>
      </c>
      <c r="AC50" s="75">
        <v>4752.18</v>
      </c>
      <c r="AD50" s="75">
        <v>7128.27</v>
      </c>
      <c r="AE50" s="80">
        <f t="shared" si="7"/>
        <v>11880.45</v>
      </c>
      <c r="AF50" s="75"/>
      <c r="AG50" s="81">
        <v>0</v>
      </c>
      <c r="AH50" s="75">
        <v>3774.84</v>
      </c>
      <c r="AI50" s="75">
        <v>5662.25</v>
      </c>
      <c r="AJ50" s="80">
        <f t="shared" si="8"/>
        <v>9437.09</v>
      </c>
      <c r="AK50" s="75"/>
      <c r="AL50" s="81">
        <v>0</v>
      </c>
      <c r="AM50" s="75">
        <v>4033.21</v>
      </c>
      <c r="AN50" s="75">
        <v>6049.83</v>
      </c>
      <c r="AO50" s="80">
        <f t="shared" si="9"/>
        <v>10083.04</v>
      </c>
      <c r="AP50" s="75"/>
      <c r="AQ50" s="81">
        <v>0</v>
      </c>
      <c r="AR50" s="75">
        <v>3650.92</v>
      </c>
      <c r="AS50" s="75">
        <v>5476.37</v>
      </c>
      <c r="AT50" s="80">
        <f t="shared" si="10"/>
        <v>9127.29</v>
      </c>
      <c r="AU50" s="75"/>
      <c r="AV50" s="81">
        <v>0</v>
      </c>
      <c r="AW50" s="75">
        <v>2968.45</v>
      </c>
      <c r="AX50" s="75">
        <v>4452.7</v>
      </c>
      <c r="AY50" s="80">
        <f t="shared" si="11"/>
        <v>7421.15</v>
      </c>
      <c r="AZ50" s="75"/>
      <c r="BA50" s="81">
        <v>0</v>
      </c>
      <c r="BB50" s="75">
        <v>8661.44</v>
      </c>
      <c r="BC50" s="75">
        <v>12992.2</v>
      </c>
      <c r="BD50" s="80">
        <f t="shared" si="12"/>
        <v>21653.64</v>
      </c>
      <c r="BE50" s="75"/>
      <c r="BF50" s="81">
        <v>0</v>
      </c>
      <c r="BG50" s="82">
        <v>7434.08</v>
      </c>
      <c r="BH50" s="75">
        <v>11151.09</v>
      </c>
      <c r="BI50" s="80">
        <f t="shared" si="13"/>
        <v>18585.17</v>
      </c>
      <c r="BJ50" s="75"/>
      <c r="BK50" s="81">
        <v>0</v>
      </c>
      <c r="BL50" s="75">
        <v>4959.33</v>
      </c>
      <c r="BM50" s="83">
        <v>7439.03</v>
      </c>
      <c r="BN50" s="80">
        <f t="shared" si="14"/>
        <v>12398.36</v>
      </c>
    </row>
    <row r="51" spans="1:66" s="78" customFormat="1" ht="13.5">
      <c r="A51" s="50" t="s">
        <v>45</v>
      </c>
      <c r="B51" s="50"/>
      <c r="C51" s="79">
        <f t="shared" si="16"/>
        <v>0</v>
      </c>
      <c r="D51" s="75">
        <f t="shared" si="17"/>
        <v>125681.18</v>
      </c>
      <c r="E51" s="75">
        <f t="shared" si="18"/>
        <v>188521.88</v>
      </c>
      <c r="F51" s="80">
        <f t="shared" si="15"/>
        <v>314203.06</v>
      </c>
      <c r="G51" s="50"/>
      <c r="H51" s="81">
        <v>0</v>
      </c>
      <c r="I51" s="75">
        <v>16618.95</v>
      </c>
      <c r="J51" s="75">
        <v>24928.44</v>
      </c>
      <c r="K51" s="80">
        <f t="shared" si="3"/>
        <v>41547.39</v>
      </c>
      <c r="L51" s="75"/>
      <c r="M51" s="81">
        <v>0</v>
      </c>
      <c r="N51" s="75">
        <v>0</v>
      </c>
      <c r="O51" s="75">
        <v>0</v>
      </c>
      <c r="P51" s="80">
        <f t="shared" si="4"/>
        <v>0</v>
      </c>
      <c r="Q51" s="75"/>
      <c r="R51" s="81">
        <v>0</v>
      </c>
      <c r="S51" s="75">
        <v>14640.09</v>
      </c>
      <c r="T51" s="75">
        <v>21960.12</v>
      </c>
      <c r="U51" s="80">
        <f t="shared" si="5"/>
        <v>36600.21</v>
      </c>
      <c r="V51" s="75"/>
      <c r="W51" s="81">
        <v>0</v>
      </c>
      <c r="X51" s="75">
        <v>6252.78</v>
      </c>
      <c r="Y51" s="75">
        <v>9379.15</v>
      </c>
      <c r="Z51" s="80">
        <f t="shared" si="6"/>
        <v>15631.93</v>
      </c>
      <c r="AA51" s="75"/>
      <c r="AB51" s="81">
        <v>0</v>
      </c>
      <c r="AC51" s="75">
        <v>9743.5</v>
      </c>
      <c r="AD51" s="75">
        <v>14615.27</v>
      </c>
      <c r="AE51" s="80">
        <f t="shared" si="7"/>
        <v>24358.77</v>
      </c>
      <c r="AF51" s="75"/>
      <c r="AG51" s="81">
        <v>0</v>
      </c>
      <c r="AH51" s="75">
        <v>5872.6</v>
      </c>
      <c r="AI51" s="75">
        <v>8808.92</v>
      </c>
      <c r="AJ51" s="80">
        <f t="shared" si="8"/>
        <v>14681.52</v>
      </c>
      <c r="AK51" s="75"/>
      <c r="AL51" s="81">
        <v>0</v>
      </c>
      <c r="AM51" s="75">
        <v>7501.99</v>
      </c>
      <c r="AN51" s="75">
        <v>11253.02</v>
      </c>
      <c r="AO51" s="80">
        <f t="shared" si="9"/>
        <v>18755.010000000002</v>
      </c>
      <c r="AP51" s="75"/>
      <c r="AQ51" s="81">
        <v>0</v>
      </c>
      <c r="AR51" s="75">
        <v>5468.24</v>
      </c>
      <c r="AS51" s="75">
        <v>8202.36</v>
      </c>
      <c r="AT51" s="80">
        <f t="shared" si="10"/>
        <v>13670.6</v>
      </c>
      <c r="AU51" s="75"/>
      <c r="AV51" s="81">
        <v>0</v>
      </c>
      <c r="AW51" s="75">
        <v>6930.76</v>
      </c>
      <c r="AX51" s="75">
        <v>10396.14</v>
      </c>
      <c r="AY51" s="80">
        <f t="shared" si="11"/>
        <v>17326.9</v>
      </c>
      <c r="AZ51" s="75"/>
      <c r="BA51" s="81">
        <v>0</v>
      </c>
      <c r="BB51" s="75">
        <v>16477.58</v>
      </c>
      <c r="BC51" s="75">
        <v>24716.4</v>
      </c>
      <c r="BD51" s="80">
        <f t="shared" si="12"/>
        <v>41193.98</v>
      </c>
      <c r="BE51" s="75"/>
      <c r="BF51" s="81">
        <v>0</v>
      </c>
      <c r="BG51" s="82">
        <v>16466.98</v>
      </c>
      <c r="BH51" s="75">
        <v>24700.49</v>
      </c>
      <c r="BI51" s="80">
        <f t="shared" si="13"/>
        <v>41167.47</v>
      </c>
      <c r="BJ51" s="75"/>
      <c r="BK51" s="81">
        <v>0</v>
      </c>
      <c r="BL51" s="75">
        <v>19707.71</v>
      </c>
      <c r="BM51" s="83">
        <v>29561.57</v>
      </c>
      <c r="BN51" s="80">
        <f t="shared" si="14"/>
        <v>49269.28</v>
      </c>
    </row>
    <row r="52" spans="1:66" s="78" customFormat="1" ht="13.5">
      <c r="A52" s="50" t="s">
        <v>46</v>
      </c>
      <c r="B52" s="50"/>
      <c r="C52" s="79">
        <f t="shared" si="16"/>
        <v>0</v>
      </c>
      <c r="D52" s="75">
        <f t="shared" si="17"/>
        <v>1611</v>
      </c>
      <c r="E52" s="75">
        <f t="shared" si="18"/>
        <v>2416.6099999999997</v>
      </c>
      <c r="F52" s="80">
        <f t="shared" si="15"/>
        <v>4027.6099999999997</v>
      </c>
      <c r="G52" s="50"/>
      <c r="H52" s="81">
        <v>0</v>
      </c>
      <c r="I52" s="75">
        <v>491.85</v>
      </c>
      <c r="J52" s="75">
        <v>737.78</v>
      </c>
      <c r="K52" s="80">
        <f t="shared" si="3"/>
        <v>1229.63</v>
      </c>
      <c r="L52" s="75"/>
      <c r="M52" s="81">
        <v>0</v>
      </c>
      <c r="N52" s="75">
        <v>55</v>
      </c>
      <c r="O52" s="75">
        <v>82.5</v>
      </c>
      <c r="P52" s="80">
        <f t="shared" si="4"/>
        <v>137.5</v>
      </c>
      <c r="Q52" s="75"/>
      <c r="R52" s="81">
        <v>0</v>
      </c>
      <c r="S52" s="75">
        <v>33.84</v>
      </c>
      <c r="T52" s="75">
        <v>50.78</v>
      </c>
      <c r="U52" s="80">
        <f t="shared" si="5"/>
        <v>84.62</v>
      </c>
      <c r="V52" s="75"/>
      <c r="W52" s="81">
        <v>0</v>
      </c>
      <c r="X52" s="75">
        <v>36.92</v>
      </c>
      <c r="Y52" s="75">
        <v>55.38</v>
      </c>
      <c r="Z52" s="80">
        <f t="shared" si="6"/>
        <v>92.30000000000001</v>
      </c>
      <c r="AA52" s="75"/>
      <c r="AB52" s="81">
        <v>0</v>
      </c>
      <c r="AC52" s="75">
        <v>14.15</v>
      </c>
      <c r="AD52" s="75">
        <v>21.22</v>
      </c>
      <c r="AE52" s="80">
        <f t="shared" si="7"/>
        <v>35.37</v>
      </c>
      <c r="AF52" s="75"/>
      <c r="AG52" s="81">
        <v>0</v>
      </c>
      <c r="AH52" s="75">
        <v>68.41</v>
      </c>
      <c r="AI52" s="75">
        <v>102.61</v>
      </c>
      <c r="AJ52" s="80">
        <f t="shared" si="8"/>
        <v>171.01999999999998</v>
      </c>
      <c r="AK52" s="75"/>
      <c r="AL52" s="81">
        <v>0</v>
      </c>
      <c r="AM52" s="75">
        <v>44.7</v>
      </c>
      <c r="AN52" s="75">
        <v>67.07</v>
      </c>
      <c r="AO52" s="80">
        <f t="shared" si="9"/>
        <v>111.77</v>
      </c>
      <c r="AP52" s="75"/>
      <c r="AQ52" s="81">
        <v>0</v>
      </c>
      <c r="AR52" s="75">
        <v>37.57</v>
      </c>
      <c r="AS52" s="75">
        <v>56.36</v>
      </c>
      <c r="AT52" s="80">
        <f t="shared" si="10"/>
        <v>93.93</v>
      </c>
      <c r="AU52" s="75"/>
      <c r="AV52" s="81">
        <v>0</v>
      </c>
      <c r="AW52" s="75">
        <v>62.66</v>
      </c>
      <c r="AX52" s="75">
        <v>94.01</v>
      </c>
      <c r="AY52" s="80">
        <f t="shared" si="11"/>
        <v>156.67000000000002</v>
      </c>
      <c r="AZ52" s="75"/>
      <c r="BA52" s="81">
        <v>0</v>
      </c>
      <c r="BB52" s="75">
        <v>60.16</v>
      </c>
      <c r="BC52" s="75">
        <v>90.26</v>
      </c>
      <c r="BD52" s="80">
        <f t="shared" si="12"/>
        <v>150.42000000000002</v>
      </c>
      <c r="BE52" s="75"/>
      <c r="BF52" s="81">
        <v>0</v>
      </c>
      <c r="BG52" s="82">
        <v>473.66</v>
      </c>
      <c r="BH52" s="75">
        <v>710.51</v>
      </c>
      <c r="BI52" s="80">
        <f t="shared" si="13"/>
        <v>1184.17</v>
      </c>
      <c r="BJ52" s="75"/>
      <c r="BK52" s="81">
        <v>0</v>
      </c>
      <c r="BL52" s="75">
        <v>232.08</v>
      </c>
      <c r="BM52" s="83">
        <v>348.13</v>
      </c>
      <c r="BN52" s="80">
        <f t="shared" si="14"/>
        <v>580.21</v>
      </c>
    </row>
    <row r="53" spans="1:66" s="78" customFormat="1" ht="13.5">
      <c r="A53" s="50" t="s">
        <v>47</v>
      </c>
      <c r="B53" s="50"/>
      <c r="C53" s="79">
        <f t="shared" si="16"/>
        <v>0</v>
      </c>
      <c r="D53" s="75">
        <f t="shared" si="17"/>
        <v>18833.690000000002</v>
      </c>
      <c r="E53" s="75">
        <f t="shared" si="18"/>
        <v>28250.67</v>
      </c>
      <c r="F53" s="80">
        <f t="shared" si="15"/>
        <v>47084.36</v>
      </c>
      <c r="G53" s="50"/>
      <c r="H53" s="81">
        <v>0</v>
      </c>
      <c r="I53" s="75">
        <v>1897.56</v>
      </c>
      <c r="J53" s="75">
        <v>2846.36</v>
      </c>
      <c r="K53" s="80">
        <f t="shared" si="3"/>
        <v>4743.92</v>
      </c>
      <c r="L53" s="75"/>
      <c r="M53" s="81">
        <v>0</v>
      </c>
      <c r="N53" s="75">
        <v>2067.29</v>
      </c>
      <c r="O53" s="75">
        <v>3100.94</v>
      </c>
      <c r="P53" s="80">
        <f t="shared" si="4"/>
        <v>5168.23</v>
      </c>
      <c r="Q53" s="75"/>
      <c r="R53" s="81">
        <v>0</v>
      </c>
      <c r="S53" s="75">
        <v>1809.32</v>
      </c>
      <c r="T53" s="75">
        <v>2713.99</v>
      </c>
      <c r="U53" s="80">
        <f t="shared" si="5"/>
        <v>4523.3099999999995</v>
      </c>
      <c r="V53" s="75"/>
      <c r="W53" s="81">
        <v>0</v>
      </c>
      <c r="X53" s="75">
        <v>1134.52</v>
      </c>
      <c r="Y53" s="75">
        <v>1701.77</v>
      </c>
      <c r="Z53" s="80">
        <f t="shared" si="6"/>
        <v>2836.29</v>
      </c>
      <c r="AA53" s="75"/>
      <c r="AB53" s="81">
        <v>0</v>
      </c>
      <c r="AC53" s="75">
        <v>1366.86</v>
      </c>
      <c r="AD53" s="75">
        <v>2050.31</v>
      </c>
      <c r="AE53" s="80">
        <f t="shared" si="7"/>
        <v>3417.17</v>
      </c>
      <c r="AF53" s="75"/>
      <c r="AG53" s="81">
        <v>0</v>
      </c>
      <c r="AH53" s="75">
        <v>901.85</v>
      </c>
      <c r="AI53" s="75">
        <v>1352.79</v>
      </c>
      <c r="AJ53" s="80">
        <f t="shared" si="8"/>
        <v>2254.64</v>
      </c>
      <c r="AK53" s="75"/>
      <c r="AL53" s="81">
        <v>0</v>
      </c>
      <c r="AM53" s="75">
        <v>1170.3</v>
      </c>
      <c r="AN53" s="75">
        <v>1755.48</v>
      </c>
      <c r="AO53" s="80">
        <f t="shared" si="9"/>
        <v>2925.7799999999997</v>
      </c>
      <c r="AP53" s="75"/>
      <c r="AQ53" s="81">
        <v>0</v>
      </c>
      <c r="AR53" s="75">
        <v>1389.79</v>
      </c>
      <c r="AS53" s="75">
        <v>2084.7</v>
      </c>
      <c r="AT53" s="80">
        <f t="shared" si="10"/>
        <v>3474.49</v>
      </c>
      <c r="AU53" s="75"/>
      <c r="AV53" s="81">
        <v>0</v>
      </c>
      <c r="AW53" s="75">
        <v>1117.05</v>
      </c>
      <c r="AX53" s="75">
        <v>1675.58</v>
      </c>
      <c r="AY53" s="80">
        <f t="shared" si="11"/>
        <v>2792.63</v>
      </c>
      <c r="AZ53" s="75"/>
      <c r="BA53" s="81">
        <v>0</v>
      </c>
      <c r="BB53" s="75">
        <v>1918.84</v>
      </c>
      <c r="BC53" s="75">
        <v>2878.25</v>
      </c>
      <c r="BD53" s="80">
        <f t="shared" si="12"/>
        <v>4797.09</v>
      </c>
      <c r="BE53" s="75"/>
      <c r="BF53" s="81">
        <v>0</v>
      </c>
      <c r="BG53" s="82">
        <v>1418.53</v>
      </c>
      <c r="BH53" s="75">
        <v>2127.79</v>
      </c>
      <c r="BI53" s="80">
        <f t="shared" si="13"/>
        <v>3546.3199999999997</v>
      </c>
      <c r="BJ53" s="75"/>
      <c r="BK53" s="81">
        <v>0</v>
      </c>
      <c r="BL53" s="75">
        <v>2641.78</v>
      </c>
      <c r="BM53" s="83">
        <v>3962.71</v>
      </c>
      <c r="BN53" s="80">
        <f t="shared" si="14"/>
        <v>6604.49</v>
      </c>
    </row>
    <row r="54" spans="1:66" s="78" customFormat="1" ht="13.5">
      <c r="A54" s="50" t="s">
        <v>48</v>
      </c>
      <c r="B54" s="50"/>
      <c r="C54" s="79">
        <f t="shared" si="16"/>
        <v>0</v>
      </c>
      <c r="D54" s="75">
        <f t="shared" si="17"/>
        <v>162219.19</v>
      </c>
      <c r="E54" s="75">
        <f t="shared" si="18"/>
        <v>243328.99000000005</v>
      </c>
      <c r="F54" s="80">
        <f t="shared" si="15"/>
        <v>405548.18000000005</v>
      </c>
      <c r="G54" s="50"/>
      <c r="H54" s="81">
        <v>0</v>
      </c>
      <c r="I54" s="75">
        <v>19500.82</v>
      </c>
      <c r="J54" s="75">
        <v>29251.26</v>
      </c>
      <c r="K54" s="80">
        <f t="shared" si="3"/>
        <v>48752.08</v>
      </c>
      <c r="L54" s="75"/>
      <c r="M54" s="81">
        <v>0</v>
      </c>
      <c r="N54" s="75">
        <v>17827.96</v>
      </c>
      <c r="O54" s="75">
        <v>26741.94</v>
      </c>
      <c r="P54" s="80">
        <f t="shared" si="4"/>
        <v>44569.899999999994</v>
      </c>
      <c r="Q54" s="75"/>
      <c r="R54" s="81">
        <v>0</v>
      </c>
      <c r="S54" s="75">
        <v>13107.03</v>
      </c>
      <c r="T54" s="75">
        <v>19660.56</v>
      </c>
      <c r="U54" s="80">
        <f t="shared" si="5"/>
        <v>32767.590000000004</v>
      </c>
      <c r="V54" s="75"/>
      <c r="W54" s="81">
        <v>0</v>
      </c>
      <c r="X54" s="75">
        <v>12415.24</v>
      </c>
      <c r="Y54" s="75">
        <v>18622.86</v>
      </c>
      <c r="Z54" s="80">
        <f t="shared" si="6"/>
        <v>31038.1</v>
      </c>
      <c r="AA54" s="75"/>
      <c r="AB54" s="81">
        <v>0</v>
      </c>
      <c r="AC54" s="75">
        <v>7698.25</v>
      </c>
      <c r="AD54" s="75">
        <v>11547.38</v>
      </c>
      <c r="AE54" s="80">
        <f t="shared" si="7"/>
        <v>19245.629999999997</v>
      </c>
      <c r="AF54" s="75"/>
      <c r="AG54" s="81">
        <v>0</v>
      </c>
      <c r="AH54" s="75">
        <v>6920.1</v>
      </c>
      <c r="AI54" s="75">
        <v>10380.15</v>
      </c>
      <c r="AJ54" s="80">
        <f t="shared" si="8"/>
        <v>17300.25</v>
      </c>
      <c r="AK54" s="75"/>
      <c r="AL54" s="81">
        <v>0</v>
      </c>
      <c r="AM54" s="75">
        <v>10264.29</v>
      </c>
      <c r="AN54" s="75">
        <v>15396.45</v>
      </c>
      <c r="AO54" s="80">
        <f t="shared" si="9"/>
        <v>25660.74</v>
      </c>
      <c r="AP54" s="75"/>
      <c r="AQ54" s="81">
        <v>0</v>
      </c>
      <c r="AR54" s="75">
        <v>11079.55</v>
      </c>
      <c r="AS54" s="75">
        <v>16619.36</v>
      </c>
      <c r="AT54" s="80">
        <f t="shared" si="10"/>
        <v>27698.91</v>
      </c>
      <c r="AU54" s="75"/>
      <c r="AV54" s="81">
        <v>0</v>
      </c>
      <c r="AW54" s="75">
        <v>8863.67</v>
      </c>
      <c r="AX54" s="75">
        <v>13295.51</v>
      </c>
      <c r="AY54" s="80">
        <f t="shared" si="11"/>
        <v>22159.18</v>
      </c>
      <c r="AZ54" s="75"/>
      <c r="BA54" s="81">
        <v>0</v>
      </c>
      <c r="BB54" s="75">
        <v>26760.71</v>
      </c>
      <c r="BC54" s="75">
        <v>40141.1</v>
      </c>
      <c r="BD54" s="80">
        <f t="shared" si="12"/>
        <v>66901.81</v>
      </c>
      <c r="BE54" s="75"/>
      <c r="BF54" s="81">
        <v>0</v>
      </c>
      <c r="BG54" s="82">
        <v>13493.66</v>
      </c>
      <c r="BH54" s="75">
        <v>20240.53</v>
      </c>
      <c r="BI54" s="80">
        <f t="shared" si="13"/>
        <v>33734.19</v>
      </c>
      <c r="BJ54" s="75"/>
      <c r="BK54" s="81">
        <v>0</v>
      </c>
      <c r="BL54" s="75">
        <v>14287.91</v>
      </c>
      <c r="BM54" s="83">
        <v>21431.89</v>
      </c>
      <c r="BN54" s="80">
        <f t="shared" si="14"/>
        <v>35719.8</v>
      </c>
    </row>
    <row r="55" spans="1:66" s="78" customFormat="1" ht="13.5">
      <c r="A55" s="50" t="s">
        <v>49</v>
      </c>
      <c r="B55" s="50"/>
      <c r="C55" s="79">
        <f t="shared" si="16"/>
        <v>0</v>
      </c>
      <c r="D55" s="75">
        <f t="shared" si="17"/>
        <v>94672.48999999999</v>
      </c>
      <c r="E55" s="75">
        <f t="shared" si="18"/>
        <v>142008.81</v>
      </c>
      <c r="F55" s="80">
        <f t="shared" si="15"/>
        <v>236681.3</v>
      </c>
      <c r="G55" s="50"/>
      <c r="H55" s="81">
        <v>0</v>
      </c>
      <c r="I55" s="75">
        <v>8403.06</v>
      </c>
      <c r="J55" s="75">
        <v>12604.6</v>
      </c>
      <c r="K55" s="80">
        <f t="shared" si="3"/>
        <v>21007.66</v>
      </c>
      <c r="L55" s="75"/>
      <c r="M55" s="81">
        <v>0</v>
      </c>
      <c r="N55" s="75">
        <v>10391.76</v>
      </c>
      <c r="O55" s="75">
        <v>15587.62</v>
      </c>
      <c r="P55" s="80">
        <f t="shared" si="4"/>
        <v>25979.38</v>
      </c>
      <c r="Q55" s="75"/>
      <c r="R55" s="81">
        <v>0</v>
      </c>
      <c r="S55" s="75">
        <v>9061.49</v>
      </c>
      <c r="T55" s="75">
        <v>13592.24</v>
      </c>
      <c r="U55" s="80">
        <f t="shared" si="5"/>
        <v>22653.73</v>
      </c>
      <c r="V55" s="75"/>
      <c r="W55" s="81">
        <v>0</v>
      </c>
      <c r="X55" s="75">
        <v>6779.98</v>
      </c>
      <c r="Y55" s="75">
        <v>10169.97</v>
      </c>
      <c r="Z55" s="80">
        <f t="shared" si="6"/>
        <v>16949.949999999997</v>
      </c>
      <c r="AA55" s="75"/>
      <c r="AB55" s="81">
        <v>0</v>
      </c>
      <c r="AC55" s="75">
        <v>6294.08</v>
      </c>
      <c r="AD55" s="75">
        <v>9441.14</v>
      </c>
      <c r="AE55" s="80">
        <f t="shared" si="7"/>
        <v>15735.22</v>
      </c>
      <c r="AF55" s="75"/>
      <c r="AG55" s="81">
        <v>0</v>
      </c>
      <c r="AH55" s="75">
        <v>4696.82</v>
      </c>
      <c r="AI55" s="75">
        <v>7045.22</v>
      </c>
      <c r="AJ55" s="80">
        <f t="shared" si="8"/>
        <v>11742.04</v>
      </c>
      <c r="AK55" s="75"/>
      <c r="AL55" s="81">
        <v>0</v>
      </c>
      <c r="AM55" s="75">
        <v>7654.06</v>
      </c>
      <c r="AN55" s="75">
        <v>11481.11</v>
      </c>
      <c r="AO55" s="80">
        <f t="shared" si="9"/>
        <v>19135.170000000002</v>
      </c>
      <c r="AP55" s="75"/>
      <c r="AQ55" s="81">
        <v>0</v>
      </c>
      <c r="AR55" s="75">
        <v>7189.43</v>
      </c>
      <c r="AS55" s="75">
        <v>10784.14</v>
      </c>
      <c r="AT55" s="80">
        <f t="shared" si="10"/>
        <v>17973.57</v>
      </c>
      <c r="AU55" s="75"/>
      <c r="AV55" s="81">
        <v>0</v>
      </c>
      <c r="AW55" s="75">
        <v>7972.46</v>
      </c>
      <c r="AX55" s="75">
        <v>11958.71</v>
      </c>
      <c r="AY55" s="80">
        <f t="shared" si="11"/>
        <v>19931.17</v>
      </c>
      <c r="AZ55" s="75"/>
      <c r="BA55" s="81">
        <v>0</v>
      </c>
      <c r="BB55" s="75">
        <v>8914.82</v>
      </c>
      <c r="BC55" s="75">
        <v>13372.24</v>
      </c>
      <c r="BD55" s="80">
        <f t="shared" si="12"/>
        <v>22287.059999999998</v>
      </c>
      <c r="BE55" s="75"/>
      <c r="BF55" s="81">
        <v>0</v>
      </c>
      <c r="BG55" s="82">
        <v>6886.81</v>
      </c>
      <c r="BH55" s="75">
        <v>10330.23</v>
      </c>
      <c r="BI55" s="80">
        <f t="shared" si="13"/>
        <v>17217.04</v>
      </c>
      <c r="BJ55" s="75"/>
      <c r="BK55" s="81">
        <v>0</v>
      </c>
      <c r="BL55" s="75">
        <v>10427.72</v>
      </c>
      <c r="BM55" s="83">
        <v>15641.59</v>
      </c>
      <c r="BN55" s="80">
        <f t="shared" si="14"/>
        <v>26069.309999999998</v>
      </c>
    </row>
    <row r="56" spans="1:66" s="78" customFormat="1" ht="13.5">
      <c r="A56" s="50" t="s">
        <v>64</v>
      </c>
      <c r="B56" s="50"/>
      <c r="C56" s="79">
        <f t="shared" si="16"/>
        <v>0</v>
      </c>
      <c r="D56" s="75">
        <f t="shared" si="17"/>
        <v>131020.16</v>
      </c>
      <c r="E56" s="75">
        <f t="shared" si="18"/>
        <v>196530.39</v>
      </c>
      <c r="F56" s="80">
        <f t="shared" si="15"/>
        <v>327550.55000000005</v>
      </c>
      <c r="G56" s="50"/>
      <c r="H56" s="81">
        <v>0</v>
      </c>
      <c r="I56" s="75">
        <v>327.77</v>
      </c>
      <c r="J56" s="75">
        <v>491.65</v>
      </c>
      <c r="K56" s="80">
        <f t="shared" si="3"/>
        <v>819.42</v>
      </c>
      <c r="L56" s="75"/>
      <c r="M56" s="81">
        <v>0</v>
      </c>
      <c r="N56" s="75">
        <v>14183.54</v>
      </c>
      <c r="O56" s="75">
        <v>21275.32</v>
      </c>
      <c r="P56" s="80">
        <f t="shared" si="4"/>
        <v>35458.86</v>
      </c>
      <c r="Q56" s="75"/>
      <c r="R56" s="81">
        <v>0</v>
      </c>
      <c r="S56" s="75">
        <v>14039</v>
      </c>
      <c r="T56" s="75">
        <v>21058.52</v>
      </c>
      <c r="U56" s="80">
        <f t="shared" si="5"/>
        <v>35097.520000000004</v>
      </c>
      <c r="V56" s="75"/>
      <c r="W56" s="81">
        <v>0</v>
      </c>
      <c r="X56" s="75">
        <v>8933.4</v>
      </c>
      <c r="Y56" s="75">
        <v>13400.11</v>
      </c>
      <c r="Z56" s="80">
        <f t="shared" si="6"/>
        <v>22333.510000000002</v>
      </c>
      <c r="AA56" s="75"/>
      <c r="AB56" s="81">
        <v>0</v>
      </c>
      <c r="AC56" s="75">
        <v>7998.91</v>
      </c>
      <c r="AD56" s="75">
        <v>11998.36</v>
      </c>
      <c r="AE56" s="80">
        <f t="shared" si="7"/>
        <v>19997.27</v>
      </c>
      <c r="AF56" s="75"/>
      <c r="AG56" s="81">
        <v>0</v>
      </c>
      <c r="AH56" s="75">
        <v>10669.28</v>
      </c>
      <c r="AI56" s="75">
        <v>16003.93</v>
      </c>
      <c r="AJ56" s="80">
        <f t="shared" si="8"/>
        <v>26673.21</v>
      </c>
      <c r="AK56" s="75"/>
      <c r="AL56" s="81">
        <v>0</v>
      </c>
      <c r="AM56" s="75">
        <v>8943.88</v>
      </c>
      <c r="AN56" s="75">
        <v>13415.86</v>
      </c>
      <c r="AO56" s="80">
        <f t="shared" si="9"/>
        <v>22359.739999999998</v>
      </c>
      <c r="AP56" s="75"/>
      <c r="AQ56" s="81">
        <v>0</v>
      </c>
      <c r="AR56" s="75">
        <v>8167.25</v>
      </c>
      <c r="AS56" s="75">
        <v>12250.89</v>
      </c>
      <c r="AT56" s="80">
        <f t="shared" si="10"/>
        <v>20418.14</v>
      </c>
      <c r="AU56" s="75"/>
      <c r="AV56" s="81">
        <v>0</v>
      </c>
      <c r="AW56" s="75">
        <v>8369.74</v>
      </c>
      <c r="AX56" s="75">
        <v>12554.62</v>
      </c>
      <c r="AY56" s="80">
        <f t="shared" si="11"/>
        <v>20924.36</v>
      </c>
      <c r="AZ56" s="75"/>
      <c r="BA56" s="81">
        <v>0</v>
      </c>
      <c r="BB56" s="75">
        <v>17539.26</v>
      </c>
      <c r="BC56" s="75">
        <v>26308.89</v>
      </c>
      <c r="BD56" s="80">
        <f t="shared" si="12"/>
        <v>43848.149999999994</v>
      </c>
      <c r="BE56" s="75"/>
      <c r="BF56" s="81">
        <v>0</v>
      </c>
      <c r="BG56" s="82">
        <v>15763.59</v>
      </c>
      <c r="BH56" s="75">
        <v>23645.42</v>
      </c>
      <c r="BI56" s="80">
        <f t="shared" si="13"/>
        <v>39409.009999999995</v>
      </c>
      <c r="BJ56" s="75"/>
      <c r="BK56" s="81">
        <v>0</v>
      </c>
      <c r="BL56" s="75">
        <v>16084.54</v>
      </c>
      <c r="BM56" s="83">
        <v>24126.82</v>
      </c>
      <c r="BN56" s="80">
        <f t="shared" si="14"/>
        <v>40211.36</v>
      </c>
    </row>
    <row r="57" spans="1:66" s="78" customFormat="1" ht="13.5">
      <c r="A57" s="50" t="s">
        <v>51</v>
      </c>
      <c r="B57" s="50"/>
      <c r="C57" s="79">
        <f t="shared" si="16"/>
        <v>0</v>
      </c>
      <c r="D57" s="75">
        <f t="shared" si="17"/>
        <v>67554.12000000001</v>
      </c>
      <c r="E57" s="75">
        <f t="shared" si="18"/>
        <v>101331.25999999998</v>
      </c>
      <c r="F57" s="80">
        <f t="shared" si="15"/>
        <v>168885.38</v>
      </c>
      <c r="G57" s="50"/>
      <c r="H57" s="81">
        <v>0</v>
      </c>
      <c r="I57" s="75">
        <v>7190.83</v>
      </c>
      <c r="J57" s="75">
        <v>10786.27</v>
      </c>
      <c r="K57" s="80">
        <f t="shared" si="3"/>
        <v>17977.1</v>
      </c>
      <c r="L57" s="75"/>
      <c r="M57" s="81">
        <v>0</v>
      </c>
      <c r="N57" s="75">
        <v>8473.86</v>
      </c>
      <c r="O57" s="75">
        <v>12710.81</v>
      </c>
      <c r="P57" s="80">
        <f t="shared" si="4"/>
        <v>21184.67</v>
      </c>
      <c r="Q57" s="75"/>
      <c r="R57" s="81">
        <v>0</v>
      </c>
      <c r="S57" s="75">
        <v>6115.88</v>
      </c>
      <c r="T57" s="75">
        <v>9173.82</v>
      </c>
      <c r="U57" s="80">
        <f t="shared" si="5"/>
        <v>15289.7</v>
      </c>
      <c r="V57" s="75"/>
      <c r="W57" s="81">
        <v>0</v>
      </c>
      <c r="X57" s="75">
        <v>4743.26</v>
      </c>
      <c r="Y57" s="75">
        <v>7114.88</v>
      </c>
      <c r="Z57" s="80">
        <f t="shared" si="6"/>
        <v>11858.14</v>
      </c>
      <c r="AA57" s="75"/>
      <c r="AB57" s="81">
        <v>0</v>
      </c>
      <c r="AC57" s="75">
        <v>5459.03</v>
      </c>
      <c r="AD57" s="75">
        <v>8188.57</v>
      </c>
      <c r="AE57" s="80">
        <f t="shared" si="7"/>
        <v>13647.599999999999</v>
      </c>
      <c r="AF57" s="75"/>
      <c r="AG57" s="81">
        <v>0</v>
      </c>
      <c r="AH57" s="75">
        <v>3724.39</v>
      </c>
      <c r="AI57" s="75">
        <v>5586.6</v>
      </c>
      <c r="AJ57" s="80">
        <f t="shared" si="8"/>
        <v>9310.99</v>
      </c>
      <c r="AK57" s="75"/>
      <c r="AL57" s="81">
        <v>0</v>
      </c>
      <c r="AM57" s="75">
        <v>4536.29</v>
      </c>
      <c r="AN57" s="75">
        <v>6804.46</v>
      </c>
      <c r="AO57" s="80">
        <f t="shared" si="9"/>
        <v>11340.75</v>
      </c>
      <c r="AP57" s="75"/>
      <c r="AQ57" s="81">
        <v>0</v>
      </c>
      <c r="AR57" s="75">
        <v>3893.91</v>
      </c>
      <c r="AS57" s="75">
        <v>5840.85</v>
      </c>
      <c r="AT57" s="80">
        <f t="shared" si="10"/>
        <v>9734.76</v>
      </c>
      <c r="AU57" s="75"/>
      <c r="AV57" s="81">
        <v>0</v>
      </c>
      <c r="AW57" s="75">
        <v>3533.98</v>
      </c>
      <c r="AX57" s="75">
        <v>5300.98</v>
      </c>
      <c r="AY57" s="80">
        <f t="shared" si="11"/>
        <v>8834.96</v>
      </c>
      <c r="AZ57" s="75"/>
      <c r="BA57" s="81">
        <v>0</v>
      </c>
      <c r="BB57" s="75">
        <v>7031.34</v>
      </c>
      <c r="BC57" s="75">
        <v>10547.01</v>
      </c>
      <c r="BD57" s="80">
        <f t="shared" si="12"/>
        <v>17578.35</v>
      </c>
      <c r="BE57" s="75"/>
      <c r="BF57" s="81">
        <v>0</v>
      </c>
      <c r="BG57" s="82">
        <v>6028.54</v>
      </c>
      <c r="BH57" s="75">
        <v>9042.78</v>
      </c>
      <c r="BI57" s="80">
        <f t="shared" si="13"/>
        <v>15071.32</v>
      </c>
      <c r="BJ57" s="75"/>
      <c r="BK57" s="81">
        <v>0</v>
      </c>
      <c r="BL57" s="75">
        <v>6822.81</v>
      </c>
      <c r="BM57" s="83">
        <v>10234.23</v>
      </c>
      <c r="BN57" s="80">
        <f t="shared" si="14"/>
        <v>17057.04</v>
      </c>
    </row>
    <row r="58" spans="1:66" s="78" customFormat="1" ht="13.5">
      <c r="A58" s="50" t="s">
        <v>52</v>
      </c>
      <c r="B58" s="50"/>
      <c r="C58" s="79">
        <f t="shared" si="16"/>
        <v>0</v>
      </c>
      <c r="D58" s="75">
        <f t="shared" si="17"/>
        <v>46245.729999999996</v>
      </c>
      <c r="E58" s="75">
        <f t="shared" si="18"/>
        <v>69368.7</v>
      </c>
      <c r="F58" s="80">
        <f t="shared" si="15"/>
        <v>115614.43</v>
      </c>
      <c r="G58" s="50"/>
      <c r="H58" s="81">
        <v>0</v>
      </c>
      <c r="I58" s="75">
        <v>5140.71</v>
      </c>
      <c r="J58" s="75">
        <v>7711.06</v>
      </c>
      <c r="K58" s="80">
        <f t="shared" si="3"/>
        <v>12851.77</v>
      </c>
      <c r="L58" s="75"/>
      <c r="M58" s="81">
        <v>0</v>
      </c>
      <c r="N58" s="75">
        <v>5708.52</v>
      </c>
      <c r="O58" s="75">
        <v>8562.78</v>
      </c>
      <c r="P58" s="80">
        <f t="shared" si="4"/>
        <v>14271.300000000001</v>
      </c>
      <c r="Q58" s="75"/>
      <c r="R58" s="81">
        <v>0</v>
      </c>
      <c r="S58" s="75">
        <v>2567.81</v>
      </c>
      <c r="T58" s="75">
        <v>3851.72</v>
      </c>
      <c r="U58" s="80">
        <f t="shared" si="5"/>
        <v>6419.53</v>
      </c>
      <c r="V58" s="75"/>
      <c r="W58" s="81">
        <v>0</v>
      </c>
      <c r="X58" s="75">
        <v>2977.29</v>
      </c>
      <c r="Y58" s="75">
        <v>4465.95</v>
      </c>
      <c r="Z58" s="80">
        <f t="shared" si="6"/>
        <v>7443.24</v>
      </c>
      <c r="AA58" s="75"/>
      <c r="AB58" s="81">
        <v>0</v>
      </c>
      <c r="AC58" s="75">
        <v>2378.67</v>
      </c>
      <c r="AD58" s="75">
        <v>3568.01</v>
      </c>
      <c r="AE58" s="80">
        <f t="shared" si="7"/>
        <v>5946.68</v>
      </c>
      <c r="AF58" s="75"/>
      <c r="AG58" s="81">
        <v>0</v>
      </c>
      <c r="AH58" s="75">
        <v>670.65</v>
      </c>
      <c r="AI58" s="75">
        <v>1006.02</v>
      </c>
      <c r="AJ58" s="80">
        <f t="shared" si="8"/>
        <v>1676.67</v>
      </c>
      <c r="AK58" s="75"/>
      <c r="AL58" s="81">
        <v>0</v>
      </c>
      <c r="AM58" s="75">
        <v>3705.83</v>
      </c>
      <c r="AN58" s="75">
        <v>5558.76</v>
      </c>
      <c r="AO58" s="80">
        <f t="shared" si="9"/>
        <v>9264.59</v>
      </c>
      <c r="AP58" s="75"/>
      <c r="AQ58" s="81">
        <v>0</v>
      </c>
      <c r="AR58" s="75">
        <v>3026.28</v>
      </c>
      <c r="AS58" s="75">
        <v>4539.43</v>
      </c>
      <c r="AT58" s="80">
        <f t="shared" si="10"/>
        <v>7565.710000000001</v>
      </c>
      <c r="AU58" s="75"/>
      <c r="AV58" s="81">
        <v>0</v>
      </c>
      <c r="AW58" s="75">
        <v>2901.97</v>
      </c>
      <c r="AX58" s="75">
        <v>4352.96</v>
      </c>
      <c r="AY58" s="80">
        <f t="shared" si="11"/>
        <v>7254.93</v>
      </c>
      <c r="AZ58" s="75"/>
      <c r="BA58" s="81">
        <v>0</v>
      </c>
      <c r="BB58" s="75">
        <v>3772.91</v>
      </c>
      <c r="BC58" s="75">
        <v>5659.38</v>
      </c>
      <c r="BD58" s="80">
        <f t="shared" si="12"/>
        <v>9432.29</v>
      </c>
      <c r="BE58" s="75"/>
      <c r="BF58" s="81">
        <v>0</v>
      </c>
      <c r="BG58" s="82">
        <v>4977.39</v>
      </c>
      <c r="BH58" s="75">
        <v>7466.08</v>
      </c>
      <c r="BI58" s="80">
        <f t="shared" si="13"/>
        <v>12443.470000000001</v>
      </c>
      <c r="BJ58" s="75"/>
      <c r="BK58" s="81">
        <v>0</v>
      </c>
      <c r="BL58" s="75">
        <v>8417.7</v>
      </c>
      <c r="BM58" s="83">
        <v>12626.55</v>
      </c>
      <c r="BN58" s="80">
        <f t="shared" si="14"/>
        <v>21044.25</v>
      </c>
    </row>
    <row r="59" spans="1:66" s="78" customFormat="1" ht="13.5">
      <c r="A59" s="50" t="s">
        <v>53</v>
      </c>
      <c r="B59" s="50"/>
      <c r="C59" s="79">
        <f t="shared" si="16"/>
        <v>0</v>
      </c>
      <c r="D59" s="75">
        <f t="shared" si="17"/>
        <v>5992.400000000001</v>
      </c>
      <c r="E59" s="75">
        <f t="shared" si="18"/>
        <v>8988.66</v>
      </c>
      <c r="F59" s="80">
        <f t="shared" si="15"/>
        <v>14981.060000000001</v>
      </c>
      <c r="G59" s="50"/>
      <c r="H59" s="81">
        <v>0</v>
      </c>
      <c r="I59" s="75">
        <v>1232.25</v>
      </c>
      <c r="J59" s="75">
        <v>1848.39</v>
      </c>
      <c r="K59" s="80">
        <f t="shared" si="3"/>
        <v>3080.6400000000003</v>
      </c>
      <c r="L59" s="75"/>
      <c r="M59" s="81">
        <v>0</v>
      </c>
      <c r="N59" s="75">
        <v>1073.22</v>
      </c>
      <c r="O59" s="75">
        <v>1609.8</v>
      </c>
      <c r="P59" s="80">
        <f t="shared" si="4"/>
        <v>2683.02</v>
      </c>
      <c r="Q59" s="75"/>
      <c r="R59" s="81">
        <v>0</v>
      </c>
      <c r="S59" s="75">
        <v>0</v>
      </c>
      <c r="T59" s="75">
        <v>0</v>
      </c>
      <c r="U59" s="80">
        <f t="shared" si="5"/>
        <v>0</v>
      </c>
      <c r="V59" s="75"/>
      <c r="W59" s="81">
        <v>0</v>
      </c>
      <c r="X59" s="75">
        <v>385.53</v>
      </c>
      <c r="Y59" s="75">
        <v>578.33</v>
      </c>
      <c r="Z59" s="80">
        <f t="shared" si="6"/>
        <v>963.86</v>
      </c>
      <c r="AA59" s="75"/>
      <c r="AB59" s="81">
        <v>0</v>
      </c>
      <c r="AC59" s="75">
        <v>335.74</v>
      </c>
      <c r="AD59" s="75">
        <v>503.59</v>
      </c>
      <c r="AE59" s="80">
        <f t="shared" si="7"/>
        <v>839.3299999999999</v>
      </c>
      <c r="AF59" s="75"/>
      <c r="AG59" s="81">
        <v>0</v>
      </c>
      <c r="AH59" s="75">
        <v>269.78</v>
      </c>
      <c r="AI59" s="75">
        <v>404.68</v>
      </c>
      <c r="AJ59" s="80">
        <f t="shared" si="8"/>
        <v>674.46</v>
      </c>
      <c r="AK59" s="75"/>
      <c r="AL59" s="81">
        <v>0</v>
      </c>
      <c r="AM59" s="75">
        <v>225.89</v>
      </c>
      <c r="AN59" s="75">
        <v>338.84</v>
      </c>
      <c r="AO59" s="80">
        <f t="shared" si="9"/>
        <v>564.73</v>
      </c>
      <c r="AP59" s="75"/>
      <c r="AQ59" s="81">
        <v>0</v>
      </c>
      <c r="AR59" s="75">
        <v>270.52</v>
      </c>
      <c r="AS59" s="75">
        <v>405.78</v>
      </c>
      <c r="AT59" s="80">
        <f t="shared" si="10"/>
        <v>676.3</v>
      </c>
      <c r="AU59" s="75"/>
      <c r="AV59" s="81">
        <v>0</v>
      </c>
      <c r="AW59" s="75">
        <v>320.31</v>
      </c>
      <c r="AX59" s="75">
        <v>480.47</v>
      </c>
      <c r="AY59" s="80">
        <f t="shared" si="11"/>
        <v>800.78</v>
      </c>
      <c r="AZ59" s="75"/>
      <c r="BA59" s="81">
        <v>0</v>
      </c>
      <c r="BB59" s="75">
        <v>507.56</v>
      </c>
      <c r="BC59" s="75">
        <v>761.33</v>
      </c>
      <c r="BD59" s="80">
        <f t="shared" si="12"/>
        <v>1268.89</v>
      </c>
      <c r="BE59" s="75"/>
      <c r="BF59" s="81">
        <v>0</v>
      </c>
      <c r="BG59" s="82">
        <v>566.05</v>
      </c>
      <c r="BH59" s="75">
        <v>849.1</v>
      </c>
      <c r="BI59" s="80">
        <f t="shared" si="13"/>
        <v>1415.15</v>
      </c>
      <c r="BJ59" s="75"/>
      <c r="BK59" s="81">
        <v>0</v>
      </c>
      <c r="BL59" s="75">
        <v>805.55</v>
      </c>
      <c r="BM59" s="83">
        <v>1208.35</v>
      </c>
      <c r="BN59" s="80">
        <f t="shared" si="14"/>
        <v>2013.8999999999999</v>
      </c>
    </row>
    <row r="60" spans="1:66" s="78" customFormat="1" ht="13.5">
      <c r="A60" s="50" t="s">
        <v>54</v>
      </c>
      <c r="B60" s="50"/>
      <c r="C60" s="79">
        <f t="shared" si="16"/>
        <v>0</v>
      </c>
      <c r="D60" s="75">
        <f t="shared" si="17"/>
        <v>158789.43</v>
      </c>
      <c r="E60" s="75">
        <f t="shared" si="18"/>
        <v>238184.27000000002</v>
      </c>
      <c r="F60" s="80">
        <f t="shared" si="15"/>
        <v>396973.7</v>
      </c>
      <c r="G60" s="50"/>
      <c r="H60" s="81">
        <v>0</v>
      </c>
      <c r="I60" s="75">
        <v>18814.65</v>
      </c>
      <c r="J60" s="75">
        <v>28221.99</v>
      </c>
      <c r="K60" s="80">
        <f t="shared" si="3"/>
        <v>47036.64</v>
      </c>
      <c r="L60" s="75"/>
      <c r="M60" s="81">
        <v>0</v>
      </c>
      <c r="N60" s="75">
        <v>16697.73</v>
      </c>
      <c r="O60" s="75">
        <v>25046.59</v>
      </c>
      <c r="P60" s="80">
        <f t="shared" si="4"/>
        <v>41744.32</v>
      </c>
      <c r="Q60" s="75"/>
      <c r="R60" s="81">
        <v>0</v>
      </c>
      <c r="S60" s="75">
        <v>0</v>
      </c>
      <c r="T60" s="75">
        <v>0</v>
      </c>
      <c r="U60" s="80">
        <f t="shared" si="5"/>
        <v>0</v>
      </c>
      <c r="V60" s="75"/>
      <c r="W60" s="81">
        <v>0</v>
      </c>
      <c r="X60" s="75">
        <v>13331.1</v>
      </c>
      <c r="Y60" s="75">
        <v>19996.69</v>
      </c>
      <c r="Z60" s="80">
        <f t="shared" si="6"/>
        <v>33327.79</v>
      </c>
      <c r="AA60" s="75"/>
      <c r="AB60" s="81">
        <v>0</v>
      </c>
      <c r="AC60" s="75">
        <v>10670.25</v>
      </c>
      <c r="AD60" s="75">
        <v>16005.39</v>
      </c>
      <c r="AE60" s="80">
        <f t="shared" si="7"/>
        <v>26675.64</v>
      </c>
      <c r="AF60" s="75"/>
      <c r="AG60" s="81">
        <v>0</v>
      </c>
      <c r="AH60" s="75">
        <v>8419.94</v>
      </c>
      <c r="AI60" s="75">
        <v>12629.92</v>
      </c>
      <c r="AJ60" s="80">
        <f t="shared" si="8"/>
        <v>21049.86</v>
      </c>
      <c r="AK60" s="75"/>
      <c r="AL60" s="81">
        <v>0</v>
      </c>
      <c r="AM60" s="75">
        <v>12600.51</v>
      </c>
      <c r="AN60" s="75">
        <v>18900.8</v>
      </c>
      <c r="AO60" s="80">
        <f t="shared" si="9"/>
        <v>31501.309999999998</v>
      </c>
      <c r="AP60" s="75"/>
      <c r="AQ60" s="81">
        <v>0</v>
      </c>
      <c r="AR60" s="75">
        <v>7596.61</v>
      </c>
      <c r="AS60" s="75">
        <v>11394.92</v>
      </c>
      <c r="AT60" s="80">
        <f t="shared" si="10"/>
        <v>18991.53</v>
      </c>
      <c r="AU60" s="75"/>
      <c r="AV60" s="81">
        <v>0</v>
      </c>
      <c r="AW60" s="75">
        <v>13822.7</v>
      </c>
      <c r="AX60" s="75">
        <v>20734.06</v>
      </c>
      <c r="AY60" s="80">
        <f t="shared" si="11"/>
        <v>34556.76</v>
      </c>
      <c r="AZ60" s="75"/>
      <c r="BA60" s="81">
        <v>0</v>
      </c>
      <c r="BB60" s="75">
        <v>21017.74</v>
      </c>
      <c r="BC60" s="75">
        <v>31526.58</v>
      </c>
      <c r="BD60" s="80">
        <f t="shared" si="12"/>
        <v>52544.32000000001</v>
      </c>
      <c r="BE60" s="75"/>
      <c r="BF60" s="81">
        <v>0</v>
      </c>
      <c r="BG60" s="82">
        <v>19269.46</v>
      </c>
      <c r="BH60" s="75">
        <v>28904.2</v>
      </c>
      <c r="BI60" s="80">
        <f t="shared" si="13"/>
        <v>48173.66</v>
      </c>
      <c r="BJ60" s="75"/>
      <c r="BK60" s="81">
        <v>0</v>
      </c>
      <c r="BL60" s="75">
        <v>16548.74</v>
      </c>
      <c r="BM60" s="83">
        <v>24823.13</v>
      </c>
      <c r="BN60" s="80">
        <f t="shared" si="14"/>
        <v>41371.87</v>
      </c>
    </row>
    <row r="61" spans="1:66" s="78" customFormat="1" ht="13.5">
      <c r="A61" s="50" t="s">
        <v>55</v>
      </c>
      <c r="B61" s="50"/>
      <c r="C61" s="79">
        <f t="shared" si="16"/>
        <v>0</v>
      </c>
      <c r="D61" s="75">
        <f t="shared" si="17"/>
        <v>21436.039999999997</v>
      </c>
      <c r="E61" s="75">
        <f t="shared" si="18"/>
        <v>32154.090000000004</v>
      </c>
      <c r="F61" s="80">
        <f t="shared" si="15"/>
        <v>53590.130000000005</v>
      </c>
      <c r="G61" s="50"/>
      <c r="H61" s="81">
        <v>0</v>
      </c>
      <c r="I61" s="75">
        <v>2641.28</v>
      </c>
      <c r="J61" s="75">
        <v>3961.9</v>
      </c>
      <c r="K61" s="80">
        <f t="shared" si="3"/>
        <v>6603.18</v>
      </c>
      <c r="L61" s="75"/>
      <c r="M61" s="81">
        <v>0</v>
      </c>
      <c r="N61" s="75">
        <v>3022.02</v>
      </c>
      <c r="O61" s="75">
        <v>4533.03</v>
      </c>
      <c r="P61" s="80">
        <f t="shared" si="4"/>
        <v>7555.049999999999</v>
      </c>
      <c r="Q61" s="75"/>
      <c r="R61" s="81">
        <v>0</v>
      </c>
      <c r="S61" s="75">
        <v>1781.15</v>
      </c>
      <c r="T61" s="75">
        <v>2671.71</v>
      </c>
      <c r="U61" s="80">
        <f t="shared" si="5"/>
        <v>4452.860000000001</v>
      </c>
      <c r="V61" s="75"/>
      <c r="W61" s="81">
        <v>0</v>
      </c>
      <c r="X61" s="75">
        <v>2037.33</v>
      </c>
      <c r="Y61" s="75">
        <v>3056.03</v>
      </c>
      <c r="Z61" s="80">
        <f t="shared" si="6"/>
        <v>5093.360000000001</v>
      </c>
      <c r="AA61" s="75"/>
      <c r="AB61" s="81">
        <v>0</v>
      </c>
      <c r="AC61" s="75">
        <v>1704.5</v>
      </c>
      <c r="AD61" s="75">
        <v>2556.78</v>
      </c>
      <c r="AE61" s="80">
        <f t="shared" si="7"/>
        <v>4261.280000000001</v>
      </c>
      <c r="AF61" s="75"/>
      <c r="AG61" s="81">
        <v>0</v>
      </c>
      <c r="AH61" s="75">
        <v>1497.88</v>
      </c>
      <c r="AI61" s="75">
        <v>2246.81</v>
      </c>
      <c r="AJ61" s="80">
        <f t="shared" si="8"/>
        <v>3744.69</v>
      </c>
      <c r="AK61" s="75"/>
      <c r="AL61" s="81">
        <v>0</v>
      </c>
      <c r="AM61" s="75">
        <v>1248.47</v>
      </c>
      <c r="AN61" s="75">
        <v>1872.7</v>
      </c>
      <c r="AO61" s="80">
        <f t="shared" si="9"/>
        <v>3121.17</v>
      </c>
      <c r="AP61" s="75"/>
      <c r="AQ61" s="81">
        <v>0</v>
      </c>
      <c r="AR61" s="75">
        <v>1109.88</v>
      </c>
      <c r="AS61" s="75">
        <v>1664.82</v>
      </c>
      <c r="AT61" s="80">
        <f t="shared" si="10"/>
        <v>2774.7</v>
      </c>
      <c r="AU61" s="75"/>
      <c r="AV61" s="81">
        <v>0</v>
      </c>
      <c r="AW61" s="75">
        <v>1373.16</v>
      </c>
      <c r="AX61" s="75">
        <v>2059.74</v>
      </c>
      <c r="AY61" s="80">
        <f t="shared" si="11"/>
        <v>3432.8999999999996</v>
      </c>
      <c r="AZ61" s="75"/>
      <c r="BA61" s="81">
        <v>0</v>
      </c>
      <c r="BB61" s="75">
        <v>1685.18</v>
      </c>
      <c r="BC61" s="75">
        <v>2527.78</v>
      </c>
      <c r="BD61" s="80">
        <f t="shared" si="12"/>
        <v>4212.96</v>
      </c>
      <c r="BE61" s="75"/>
      <c r="BF61" s="81">
        <v>0</v>
      </c>
      <c r="BG61" s="82">
        <v>1598.51</v>
      </c>
      <c r="BH61" s="75">
        <v>2397.76</v>
      </c>
      <c r="BI61" s="80">
        <f t="shared" si="13"/>
        <v>3996.2700000000004</v>
      </c>
      <c r="BJ61" s="75"/>
      <c r="BK61" s="81">
        <v>0</v>
      </c>
      <c r="BL61" s="75">
        <v>1736.68</v>
      </c>
      <c r="BM61" s="83">
        <v>2605.03</v>
      </c>
      <c r="BN61" s="80">
        <f t="shared" si="14"/>
        <v>4341.71</v>
      </c>
    </row>
    <row r="62" spans="1:66" s="78" customFormat="1" ht="13.5">
      <c r="A62" s="50" t="s">
        <v>56</v>
      </c>
      <c r="B62" s="50"/>
      <c r="C62" s="79">
        <f t="shared" si="16"/>
        <v>0</v>
      </c>
      <c r="D62" s="75">
        <f t="shared" si="17"/>
        <v>111969</v>
      </c>
      <c r="E62" s="75">
        <f t="shared" si="18"/>
        <v>167953.54000000004</v>
      </c>
      <c r="F62" s="80">
        <f t="shared" si="15"/>
        <v>279922.54000000004</v>
      </c>
      <c r="G62" s="50"/>
      <c r="H62" s="81">
        <v>0</v>
      </c>
      <c r="I62" s="75">
        <v>12931.78</v>
      </c>
      <c r="J62" s="75">
        <v>19397.68</v>
      </c>
      <c r="K62" s="80">
        <f t="shared" si="3"/>
        <v>32329.46</v>
      </c>
      <c r="L62" s="75"/>
      <c r="M62" s="81">
        <v>0</v>
      </c>
      <c r="N62" s="75">
        <v>12027.59</v>
      </c>
      <c r="O62" s="75">
        <v>18041.38</v>
      </c>
      <c r="P62" s="80">
        <f t="shared" si="4"/>
        <v>30068.97</v>
      </c>
      <c r="Q62" s="75"/>
      <c r="R62" s="81">
        <v>0</v>
      </c>
      <c r="S62" s="75">
        <v>8103.55</v>
      </c>
      <c r="T62" s="75">
        <v>12155.32</v>
      </c>
      <c r="U62" s="80">
        <f t="shared" si="5"/>
        <v>20258.87</v>
      </c>
      <c r="V62" s="75"/>
      <c r="W62" s="81">
        <v>0</v>
      </c>
      <c r="X62" s="75">
        <v>6707.8</v>
      </c>
      <c r="Y62" s="75">
        <v>10061.71</v>
      </c>
      <c r="Z62" s="80">
        <f t="shared" si="6"/>
        <v>16769.51</v>
      </c>
      <c r="AA62" s="75"/>
      <c r="AB62" s="81">
        <v>0</v>
      </c>
      <c r="AC62" s="75">
        <v>5799.48</v>
      </c>
      <c r="AD62" s="75">
        <v>8699.2</v>
      </c>
      <c r="AE62" s="80">
        <f t="shared" si="7"/>
        <v>14498.68</v>
      </c>
      <c r="AF62" s="75"/>
      <c r="AG62" s="81">
        <v>0</v>
      </c>
      <c r="AH62" s="75">
        <v>5867.78</v>
      </c>
      <c r="AI62" s="75">
        <v>8801.68</v>
      </c>
      <c r="AJ62" s="80">
        <f t="shared" si="8"/>
        <v>14669.46</v>
      </c>
      <c r="AK62" s="75"/>
      <c r="AL62" s="81">
        <v>0</v>
      </c>
      <c r="AM62" s="75">
        <v>11763.01</v>
      </c>
      <c r="AN62" s="75">
        <v>17644.53</v>
      </c>
      <c r="AO62" s="80">
        <f t="shared" si="9"/>
        <v>29407.54</v>
      </c>
      <c r="AP62" s="75"/>
      <c r="AQ62" s="81">
        <v>0</v>
      </c>
      <c r="AR62" s="75">
        <v>5726.83</v>
      </c>
      <c r="AS62" s="75">
        <v>8590.24</v>
      </c>
      <c r="AT62" s="80">
        <f t="shared" si="10"/>
        <v>14317.07</v>
      </c>
      <c r="AU62" s="75"/>
      <c r="AV62" s="81">
        <v>0</v>
      </c>
      <c r="AW62" s="75">
        <v>6521.57</v>
      </c>
      <c r="AX62" s="75">
        <v>9782.38</v>
      </c>
      <c r="AY62" s="80">
        <f t="shared" si="11"/>
        <v>16303.949999999999</v>
      </c>
      <c r="AZ62" s="75"/>
      <c r="BA62" s="81">
        <v>0</v>
      </c>
      <c r="BB62" s="75">
        <v>10534.59</v>
      </c>
      <c r="BC62" s="75">
        <v>15801.88</v>
      </c>
      <c r="BD62" s="80">
        <f t="shared" si="12"/>
        <v>26336.47</v>
      </c>
      <c r="BE62" s="75"/>
      <c r="BF62" s="81">
        <v>0</v>
      </c>
      <c r="BG62" s="82">
        <v>11101.62</v>
      </c>
      <c r="BH62" s="75">
        <v>16652.46</v>
      </c>
      <c r="BI62" s="80">
        <f t="shared" si="13"/>
        <v>27754.08</v>
      </c>
      <c r="BJ62" s="75"/>
      <c r="BK62" s="81">
        <v>0</v>
      </c>
      <c r="BL62" s="75">
        <v>14883.4</v>
      </c>
      <c r="BM62" s="83">
        <v>22325.08</v>
      </c>
      <c r="BN62" s="80">
        <f t="shared" si="14"/>
        <v>37208.48</v>
      </c>
    </row>
    <row r="63" spans="1:66" s="78" customFormat="1" ht="13.5">
      <c r="A63" s="50" t="s">
        <v>57</v>
      </c>
      <c r="B63" s="50"/>
      <c r="C63" s="79">
        <f t="shared" si="16"/>
        <v>0</v>
      </c>
      <c r="D63" s="75">
        <f t="shared" si="17"/>
        <v>114889.89000000001</v>
      </c>
      <c r="E63" s="75">
        <f t="shared" si="18"/>
        <v>172334.93000000002</v>
      </c>
      <c r="F63" s="80">
        <f t="shared" si="15"/>
        <v>287224.82000000007</v>
      </c>
      <c r="G63" s="50"/>
      <c r="H63" s="81">
        <v>0</v>
      </c>
      <c r="I63" s="75">
        <v>11159.2</v>
      </c>
      <c r="J63" s="75">
        <v>16738.81</v>
      </c>
      <c r="K63" s="80">
        <f t="shared" si="3"/>
        <v>27898.010000000002</v>
      </c>
      <c r="L63" s="75"/>
      <c r="M63" s="81">
        <v>0</v>
      </c>
      <c r="N63" s="75">
        <v>13471.67</v>
      </c>
      <c r="O63" s="75">
        <v>20207.53</v>
      </c>
      <c r="P63" s="80">
        <f t="shared" si="4"/>
        <v>33679.2</v>
      </c>
      <c r="Q63" s="75"/>
      <c r="R63" s="81">
        <v>0</v>
      </c>
      <c r="S63" s="75">
        <v>9371.77</v>
      </c>
      <c r="T63" s="75">
        <v>14057.65</v>
      </c>
      <c r="U63" s="80">
        <f t="shared" si="5"/>
        <v>23429.42</v>
      </c>
      <c r="V63" s="75"/>
      <c r="W63" s="81">
        <v>0</v>
      </c>
      <c r="X63" s="75">
        <v>8849.44</v>
      </c>
      <c r="Y63" s="75">
        <v>13274.16</v>
      </c>
      <c r="Z63" s="80">
        <f t="shared" si="6"/>
        <v>22123.6</v>
      </c>
      <c r="AA63" s="75"/>
      <c r="AB63" s="81">
        <v>0</v>
      </c>
      <c r="AC63" s="75">
        <v>8367.43</v>
      </c>
      <c r="AD63" s="75">
        <v>12551.16</v>
      </c>
      <c r="AE63" s="80">
        <f t="shared" si="7"/>
        <v>20918.59</v>
      </c>
      <c r="AF63" s="75"/>
      <c r="AG63" s="81">
        <v>0</v>
      </c>
      <c r="AH63" s="75">
        <v>4885.22</v>
      </c>
      <c r="AI63" s="75">
        <v>7327.84</v>
      </c>
      <c r="AJ63" s="80">
        <f t="shared" si="8"/>
        <v>12213.060000000001</v>
      </c>
      <c r="AK63" s="75"/>
      <c r="AL63" s="81">
        <v>0</v>
      </c>
      <c r="AM63" s="75">
        <v>5057.08</v>
      </c>
      <c r="AN63" s="75">
        <v>7585.59</v>
      </c>
      <c r="AO63" s="80">
        <f t="shared" si="9"/>
        <v>12642.67</v>
      </c>
      <c r="AP63" s="75"/>
      <c r="AQ63" s="81">
        <v>0</v>
      </c>
      <c r="AR63" s="75">
        <v>4532.98</v>
      </c>
      <c r="AS63" s="75">
        <v>6799.49</v>
      </c>
      <c r="AT63" s="80">
        <f t="shared" si="10"/>
        <v>11332.47</v>
      </c>
      <c r="AU63" s="75"/>
      <c r="AV63" s="81">
        <v>0</v>
      </c>
      <c r="AW63" s="75">
        <v>4828.28</v>
      </c>
      <c r="AX63" s="75">
        <v>7242.43</v>
      </c>
      <c r="AY63" s="80">
        <f t="shared" si="11"/>
        <v>12070.71</v>
      </c>
      <c r="AZ63" s="75"/>
      <c r="BA63" s="81">
        <v>0</v>
      </c>
      <c r="BB63" s="75">
        <v>20679.72</v>
      </c>
      <c r="BC63" s="75">
        <v>31019.6</v>
      </c>
      <c r="BD63" s="80">
        <f t="shared" si="12"/>
        <v>51699.32</v>
      </c>
      <c r="BE63" s="75"/>
      <c r="BF63" s="81">
        <v>0</v>
      </c>
      <c r="BG63" s="82">
        <v>13122.13</v>
      </c>
      <c r="BH63" s="75">
        <v>19683.2</v>
      </c>
      <c r="BI63" s="80">
        <f t="shared" si="13"/>
        <v>32805.33</v>
      </c>
      <c r="BJ63" s="75"/>
      <c r="BK63" s="81">
        <v>0</v>
      </c>
      <c r="BL63" s="75">
        <v>10564.97</v>
      </c>
      <c r="BM63" s="83">
        <v>15847.47</v>
      </c>
      <c r="BN63" s="80">
        <f t="shared" si="14"/>
        <v>26412.44</v>
      </c>
    </row>
    <row r="64" spans="1:66" s="78" customFormat="1" ht="13.5">
      <c r="A64" s="50" t="s">
        <v>58</v>
      </c>
      <c r="B64" s="84"/>
      <c r="C64" s="79">
        <f t="shared" si="16"/>
        <v>0</v>
      </c>
      <c r="D64" s="75">
        <f t="shared" si="17"/>
        <v>36731.909999999996</v>
      </c>
      <c r="E64" s="75">
        <f t="shared" si="18"/>
        <v>55097.939999999995</v>
      </c>
      <c r="F64" s="80">
        <f t="shared" si="15"/>
        <v>91829.84999999999</v>
      </c>
      <c r="G64" s="84"/>
      <c r="H64" s="81">
        <v>0</v>
      </c>
      <c r="I64" s="75">
        <v>4427.04</v>
      </c>
      <c r="J64" s="75">
        <v>6640.56</v>
      </c>
      <c r="K64" s="80">
        <f t="shared" si="3"/>
        <v>11067.6</v>
      </c>
      <c r="L64" s="75"/>
      <c r="M64" s="81">
        <v>0</v>
      </c>
      <c r="N64" s="75">
        <v>2812.57</v>
      </c>
      <c r="O64" s="75">
        <v>4218.86</v>
      </c>
      <c r="P64" s="80">
        <f t="shared" si="4"/>
        <v>7031.43</v>
      </c>
      <c r="Q64" s="75"/>
      <c r="R64" s="81">
        <v>0</v>
      </c>
      <c r="S64" s="75">
        <v>2881.13</v>
      </c>
      <c r="T64" s="75">
        <v>4321.7</v>
      </c>
      <c r="U64" s="80">
        <f t="shared" si="5"/>
        <v>7202.83</v>
      </c>
      <c r="V64" s="75"/>
      <c r="W64" s="81">
        <v>0</v>
      </c>
      <c r="X64" s="75">
        <v>3665.09</v>
      </c>
      <c r="Y64" s="75">
        <v>5497.65</v>
      </c>
      <c r="Z64" s="80">
        <f t="shared" si="6"/>
        <v>9162.74</v>
      </c>
      <c r="AA64" s="75"/>
      <c r="AB64" s="81">
        <v>0</v>
      </c>
      <c r="AC64" s="75">
        <v>2552.08</v>
      </c>
      <c r="AD64" s="75">
        <v>3828.13</v>
      </c>
      <c r="AE64" s="80">
        <f t="shared" si="7"/>
        <v>6380.21</v>
      </c>
      <c r="AF64" s="75"/>
      <c r="AG64" s="81">
        <v>0</v>
      </c>
      <c r="AH64" s="75">
        <v>1557.65</v>
      </c>
      <c r="AI64" s="75">
        <v>2336.48</v>
      </c>
      <c r="AJ64" s="80">
        <f t="shared" si="8"/>
        <v>3894.13</v>
      </c>
      <c r="AK64" s="75"/>
      <c r="AL64" s="81">
        <v>0</v>
      </c>
      <c r="AM64" s="75">
        <v>2059.46</v>
      </c>
      <c r="AN64" s="75">
        <v>3089.21</v>
      </c>
      <c r="AO64" s="80">
        <f t="shared" si="9"/>
        <v>5148.67</v>
      </c>
      <c r="AP64" s="75"/>
      <c r="AQ64" s="81">
        <v>0</v>
      </c>
      <c r="AR64" s="75">
        <v>2499.76</v>
      </c>
      <c r="AS64" s="75">
        <v>3749.64</v>
      </c>
      <c r="AT64" s="80">
        <f t="shared" si="10"/>
        <v>6249.4</v>
      </c>
      <c r="AU64" s="75"/>
      <c r="AV64" s="81">
        <v>0</v>
      </c>
      <c r="AW64" s="75">
        <v>1752.01</v>
      </c>
      <c r="AX64" s="75">
        <v>2628</v>
      </c>
      <c r="AY64" s="80">
        <f t="shared" si="11"/>
        <v>4380.01</v>
      </c>
      <c r="AZ64" s="75"/>
      <c r="BA64" s="81">
        <v>0</v>
      </c>
      <c r="BB64" s="75">
        <v>5299.49</v>
      </c>
      <c r="BC64" s="75">
        <v>7949.24</v>
      </c>
      <c r="BD64" s="80">
        <f t="shared" si="12"/>
        <v>13248.73</v>
      </c>
      <c r="BE64" s="75"/>
      <c r="BF64" s="81">
        <v>0</v>
      </c>
      <c r="BG64" s="82">
        <v>3410.2</v>
      </c>
      <c r="BH64" s="75">
        <v>5115.33</v>
      </c>
      <c r="BI64" s="80">
        <f t="shared" si="13"/>
        <v>8525.529999999999</v>
      </c>
      <c r="BJ64" s="75"/>
      <c r="BK64" s="81">
        <v>0</v>
      </c>
      <c r="BL64" s="75">
        <v>3815.43</v>
      </c>
      <c r="BM64" s="83">
        <v>5723.14</v>
      </c>
      <c r="BN64" s="80">
        <f t="shared" si="14"/>
        <v>9538.57</v>
      </c>
    </row>
    <row r="65" spans="1:66" s="78" customFormat="1" ht="13.5">
      <c r="A65" s="50"/>
      <c r="B65" s="50"/>
      <c r="C65" s="79"/>
      <c r="D65" s="75"/>
      <c r="E65" s="75"/>
      <c r="F65" s="80"/>
      <c r="G65" s="50"/>
      <c r="H65" s="81"/>
      <c r="I65" s="75"/>
      <c r="J65" s="75"/>
      <c r="K65" s="80"/>
      <c r="L65" s="75"/>
      <c r="M65" s="81"/>
      <c r="N65" s="75"/>
      <c r="O65" s="75"/>
      <c r="P65" s="80"/>
      <c r="Q65" s="75"/>
      <c r="R65" s="81"/>
      <c r="S65" s="75"/>
      <c r="T65" s="75"/>
      <c r="U65" s="80"/>
      <c r="V65" s="75"/>
      <c r="W65" s="81"/>
      <c r="X65" s="75"/>
      <c r="Y65" s="75"/>
      <c r="Z65" s="80"/>
      <c r="AA65" s="75"/>
      <c r="AB65" s="81"/>
      <c r="AC65" s="75"/>
      <c r="AD65" s="75"/>
      <c r="AE65" s="80"/>
      <c r="AF65" s="75"/>
      <c r="AG65" s="81"/>
      <c r="AH65" s="75"/>
      <c r="AI65" s="75"/>
      <c r="AJ65" s="80"/>
      <c r="AK65" s="75"/>
      <c r="AL65" s="81"/>
      <c r="AM65" s="75"/>
      <c r="AN65" s="75"/>
      <c r="AO65" s="80"/>
      <c r="AP65" s="75"/>
      <c r="AQ65" s="81"/>
      <c r="AR65" s="75"/>
      <c r="AS65" s="75"/>
      <c r="AT65" s="80"/>
      <c r="AU65" s="75"/>
      <c r="AV65" s="81"/>
      <c r="AW65" s="75"/>
      <c r="AX65" s="75"/>
      <c r="AY65" s="80"/>
      <c r="AZ65" s="75"/>
      <c r="BA65" s="81"/>
      <c r="BB65" s="75"/>
      <c r="BC65" s="75"/>
      <c r="BD65" s="80"/>
      <c r="BE65" s="75"/>
      <c r="BF65" s="81"/>
      <c r="BG65" s="75"/>
      <c r="BH65" s="75"/>
      <c r="BI65" s="80"/>
      <c r="BJ65" s="75"/>
      <c r="BK65" s="81"/>
      <c r="BL65" s="75"/>
      <c r="BM65" s="75"/>
      <c r="BN65" s="80"/>
    </row>
    <row r="66" spans="1:66" s="78" customFormat="1" ht="14.25" thickBot="1">
      <c r="A66" s="85" t="s">
        <v>59</v>
      </c>
      <c r="B66" s="50"/>
      <c r="C66" s="86">
        <f>SUM(C7:C64)</f>
        <v>0</v>
      </c>
      <c r="D66" s="87">
        <f>SUM(D7:D64)</f>
        <v>8545147.96</v>
      </c>
      <c r="E66" s="87">
        <f>SUM(E7:E64)</f>
        <v>12817727.989999996</v>
      </c>
      <c r="F66" s="88">
        <f>SUM(F7:F64)</f>
        <v>21362875.949999996</v>
      </c>
      <c r="G66" s="50"/>
      <c r="H66" s="89">
        <f>SUM(H7:H64)</f>
        <v>0</v>
      </c>
      <c r="I66" s="87">
        <f>SUM(I7:I64)</f>
        <v>1060826.3400000003</v>
      </c>
      <c r="J66" s="87">
        <f>SUM(J7:J64)</f>
        <v>1591239.9</v>
      </c>
      <c r="K66" s="88">
        <f>SUM(K7:K64)</f>
        <v>2652066.24</v>
      </c>
      <c r="L66" s="90"/>
      <c r="M66" s="89">
        <f>SUM(M7:M64)</f>
        <v>0</v>
      </c>
      <c r="N66" s="87">
        <f>SUM(N7:N64)</f>
        <v>831047.34</v>
      </c>
      <c r="O66" s="87">
        <f>SUM(O7:O64)</f>
        <v>1246571.5600000003</v>
      </c>
      <c r="P66" s="88">
        <f>SUM(P7:P64)</f>
        <v>2077618.9000000001</v>
      </c>
      <c r="Q66" s="90"/>
      <c r="R66" s="89">
        <f>SUM(R7:R64)</f>
        <v>0</v>
      </c>
      <c r="S66" s="87">
        <f>SUM(S7:S64)</f>
        <v>734252.37</v>
      </c>
      <c r="T66" s="87">
        <f>SUM(T7:T64)</f>
        <v>1101378.7999999998</v>
      </c>
      <c r="U66" s="88">
        <f>SUM(U7:U64)</f>
        <v>1835631.1700000004</v>
      </c>
      <c r="V66" s="90"/>
      <c r="W66" s="89">
        <f>SUM(W7:W64)</f>
        <v>0</v>
      </c>
      <c r="X66" s="87">
        <f>SUM(X7:X64)</f>
        <v>573447.59</v>
      </c>
      <c r="Y66" s="87">
        <f>SUM(Y7:Y64)</f>
        <v>860171.7999999998</v>
      </c>
      <c r="Z66" s="88">
        <f>SUM(Z7:Z64)</f>
        <v>1433619.3900000004</v>
      </c>
      <c r="AA66" s="90"/>
      <c r="AB66" s="89">
        <f>SUM(AB7:AB64)</f>
        <v>0</v>
      </c>
      <c r="AC66" s="87">
        <f>SUM(AC7:AC64)</f>
        <v>472010.51000000007</v>
      </c>
      <c r="AD66" s="87">
        <f>SUM(AD7:AD64)</f>
        <v>708016.3600000001</v>
      </c>
      <c r="AE66" s="88">
        <f>SUM(AE7:AE64)</f>
        <v>1180026.87</v>
      </c>
      <c r="AF66" s="90"/>
      <c r="AG66" s="89">
        <f>SUM(AG7:AG64)</f>
        <v>0</v>
      </c>
      <c r="AH66" s="87">
        <f>SUM(AH7:AH64)</f>
        <v>442432.6300000001</v>
      </c>
      <c r="AI66" s="87">
        <f>SUM(AI7:AI64)</f>
        <v>663649.5800000003</v>
      </c>
      <c r="AJ66" s="88">
        <f>SUM(AJ7:AJ64)</f>
        <v>1106082.21</v>
      </c>
      <c r="AK66" s="90"/>
      <c r="AL66" s="89">
        <f>SUM(AL7:AL64)</f>
        <v>0</v>
      </c>
      <c r="AM66" s="87">
        <f>SUM(AM7:AM64)</f>
        <v>543697.3899999999</v>
      </c>
      <c r="AN66" s="87">
        <f>SUM(AN7:AN64)</f>
        <v>815546.6999999998</v>
      </c>
      <c r="AO66" s="88">
        <f>SUM(AO7:AO64)</f>
        <v>1359244.0899999996</v>
      </c>
      <c r="AP66" s="90"/>
      <c r="AQ66" s="89">
        <f>SUM(AQ7:AQ64)</f>
        <v>0</v>
      </c>
      <c r="AR66" s="87">
        <f>SUM(AR7:AR64)</f>
        <v>459807.9099999999</v>
      </c>
      <c r="AS66" s="87">
        <f>SUM(AS7:AS64)</f>
        <v>689712.37</v>
      </c>
      <c r="AT66" s="88">
        <f>SUM(AT7:AT64)</f>
        <v>1149520.2799999998</v>
      </c>
      <c r="AU66" s="90"/>
      <c r="AV66" s="89">
        <f>SUM(AV7:AV64)</f>
        <v>0</v>
      </c>
      <c r="AW66" s="87">
        <f>SUM(AW7:AW64)</f>
        <v>494118.45999999985</v>
      </c>
      <c r="AX66" s="87">
        <f>SUM(AX7:AX64)</f>
        <v>741178.1699999999</v>
      </c>
      <c r="AY66" s="88">
        <f>SUM(AY7:AY64)</f>
        <v>1235296.6299999992</v>
      </c>
      <c r="AZ66" s="90"/>
      <c r="BA66" s="89">
        <f>SUM(BA7:BA64)</f>
        <v>0</v>
      </c>
      <c r="BB66" s="87">
        <f>SUM(BB7:BB64)</f>
        <v>1003521.3499999999</v>
      </c>
      <c r="BC66" s="87">
        <f>SUM(BC7:BC64)</f>
        <v>1505282.4799999997</v>
      </c>
      <c r="BD66" s="88">
        <f>SUM(BD7:BD64)</f>
        <v>2508803.8300000005</v>
      </c>
      <c r="BE66" s="90"/>
      <c r="BF66" s="89">
        <f>SUM(BF7:BF64)</f>
        <v>0</v>
      </c>
      <c r="BG66" s="87">
        <f>SUM(BG7:BG64)</f>
        <v>908011.6600000001</v>
      </c>
      <c r="BH66" s="87">
        <f>SUM(BH7:BH64)</f>
        <v>1362018.12</v>
      </c>
      <c r="BI66" s="88">
        <f>SUM(BI7:BI64)</f>
        <v>2270029.7800000003</v>
      </c>
      <c r="BJ66" s="90"/>
      <c r="BK66" s="89">
        <f>SUM(BK7:BK64)</f>
        <v>0</v>
      </c>
      <c r="BL66" s="87">
        <f>SUM(BL7:BL64)</f>
        <v>1021974.4100000003</v>
      </c>
      <c r="BM66" s="87">
        <f>SUM(BM7:BM64)</f>
        <v>1532962.1500000001</v>
      </c>
      <c r="BN66" s="88">
        <f>SUM(BN7:BN64)</f>
        <v>2554936.559999999</v>
      </c>
    </row>
    <row r="67" spans="2:65" ht="13.5">
      <c r="B67" s="91"/>
      <c r="G67" s="91"/>
      <c r="I67" s="50"/>
      <c r="J67" s="50"/>
      <c r="N67" s="50"/>
      <c r="O67" s="50"/>
      <c r="S67" s="50"/>
      <c r="T67" s="50"/>
      <c r="X67" s="50"/>
      <c r="Y67" s="50"/>
      <c r="AC67" s="50"/>
      <c r="AD67" s="50"/>
      <c r="AH67" s="50"/>
      <c r="AI67" s="50"/>
      <c r="AM67" s="50"/>
      <c r="AN67" s="50"/>
      <c r="AR67" s="50"/>
      <c r="AS67" s="50"/>
      <c r="AW67" s="50"/>
      <c r="AX67" s="50"/>
      <c r="BB67" s="50"/>
      <c r="BC67" s="50"/>
      <c r="BG67" s="50"/>
      <c r="BH67" s="50"/>
      <c r="BL67" s="50"/>
      <c r="BM67" s="50"/>
    </row>
    <row r="68" spans="2:7" ht="13.5">
      <c r="B68" s="91"/>
      <c r="G68" s="91"/>
    </row>
    <row r="69" spans="2:7" ht="13.5">
      <c r="B69" s="91"/>
      <c r="G69" s="91"/>
    </row>
    <row r="70" spans="2:7" ht="13.5">
      <c r="B70" s="91"/>
      <c r="G70" s="91"/>
    </row>
    <row r="71" spans="2:7" ht="13.5">
      <c r="B71" s="91"/>
      <c r="G71" s="91"/>
    </row>
    <row r="72" spans="2:7" ht="13.5">
      <c r="B72" s="91"/>
      <c r="G72" s="91"/>
    </row>
    <row r="73" spans="2:7" ht="13.5">
      <c r="B73" s="91"/>
      <c r="G73" s="91"/>
    </row>
    <row r="74" spans="2:7" ht="13.5">
      <c r="B74" s="91"/>
      <c r="G74" s="91"/>
    </row>
    <row r="75" spans="2:7" ht="13.5">
      <c r="B75" s="91"/>
      <c r="G75" s="91"/>
    </row>
    <row r="76" spans="2:7" ht="13.5">
      <c r="B76" s="91"/>
      <c r="G76" s="91"/>
    </row>
    <row r="77" spans="2:7" ht="13.5">
      <c r="B77" s="91"/>
      <c r="G77" s="91"/>
    </row>
    <row r="78" spans="2:7" ht="13.5">
      <c r="B78" s="91"/>
      <c r="G78" s="91"/>
    </row>
    <row r="79" spans="2:7" ht="13.5">
      <c r="B79" s="91"/>
      <c r="G79" s="91"/>
    </row>
    <row r="80" spans="2:7" ht="13.5">
      <c r="B80" s="91"/>
      <c r="G80" s="91"/>
    </row>
    <row r="81" spans="2:7" ht="13.5">
      <c r="B81" s="91"/>
      <c r="G81" s="91"/>
    </row>
    <row r="82" spans="2:7" ht="13.5">
      <c r="B82" s="91"/>
      <c r="G82" s="91"/>
    </row>
    <row r="83" spans="2:7" ht="13.5">
      <c r="B83" s="91"/>
      <c r="G83" s="91"/>
    </row>
    <row r="84" spans="2:7" ht="13.5">
      <c r="B84" s="91"/>
      <c r="G84" s="91"/>
    </row>
    <row r="85" spans="2:7" ht="13.5">
      <c r="B85" s="91"/>
      <c r="G85" s="91"/>
    </row>
    <row r="86" spans="2:7" ht="13.5">
      <c r="B86" s="91"/>
      <c r="G86" s="91"/>
    </row>
    <row r="87" spans="2:7" ht="13.5">
      <c r="B87" s="91"/>
      <c r="G87" s="91"/>
    </row>
    <row r="88" spans="2:7" ht="13.5">
      <c r="B88" s="91"/>
      <c r="G88" s="91"/>
    </row>
    <row r="89" spans="2:7" ht="13.5">
      <c r="B89" s="91"/>
      <c r="G89" s="91"/>
    </row>
    <row r="90" spans="2:7" ht="13.5">
      <c r="B90" s="91"/>
      <c r="G90" s="91"/>
    </row>
    <row r="91" spans="2:7" ht="13.5">
      <c r="B91" s="91"/>
      <c r="G91" s="91"/>
    </row>
    <row r="92" spans="2:7" ht="13.5">
      <c r="B92" s="91"/>
      <c r="G92" s="91"/>
    </row>
    <row r="93" spans="2:7" ht="13.5">
      <c r="B93" s="91"/>
      <c r="G93" s="91"/>
    </row>
    <row r="94" spans="2:7" ht="13.5">
      <c r="B94" s="91"/>
      <c r="G94" s="91"/>
    </row>
    <row r="95" spans="2:7" ht="13.5">
      <c r="B95" s="91"/>
      <c r="G95" s="91"/>
    </row>
    <row r="96" spans="2:7" ht="13.5">
      <c r="B96" s="91"/>
      <c r="G96" s="91"/>
    </row>
    <row r="97" spans="2:7" ht="13.5">
      <c r="B97" s="91"/>
      <c r="G97" s="91"/>
    </row>
    <row r="98" spans="2:7" ht="13.5">
      <c r="B98" s="91"/>
      <c r="G98" s="91"/>
    </row>
    <row r="99" spans="2:7" ht="13.5">
      <c r="B99" s="91"/>
      <c r="G99" s="91"/>
    </row>
    <row r="100" spans="2:7" ht="13.5">
      <c r="B100" s="91"/>
      <c r="G100" s="91"/>
    </row>
    <row r="101" spans="2:7" ht="13.5">
      <c r="B101" s="91"/>
      <c r="G101" s="91"/>
    </row>
    <row r="102" spans="2:7" ht="13.5">
      <c r="B102" s="91"/>
      <c r="G102" s="91"/>
    </row>
    <row r="103" spans="2:7" ht="13.5">
      <c r="B103" s="91"/>
      <c r="G103" s="91"/>
    </row>
    <row r="104" spans="2:7" ht="13.5">
      <c r="B104" s="91"/>
      <c r="G104" s="91"/>
    </row>
    <row r="105" spans="2:7" ht="13.5">
      <c r="B105" s="91"/>
      <c r="G105" s="91"/>
    </row>
    <row r="106" spans="2:7" ht="13.5">
      <c r="B106" s="91"/>
      <c r="G106" s="91"/>
    </row>
    <row r="107" spans="2:7" ht="13.5">
      <c r="B107" s="91"/>
      <c r="G107" s="91"/>
    </row>
    <row r="108" spans="2:7" ht="13.5">
      <c r="B108" s="91"/>
      <c r="G108" s="91"/>
    </row>
    <row r="109" spans="2:7" ht="13.5">
      <c r="B109" s="91"/>
      <c r="G109" s="91"/>
    </row>
    <row r="110" spans="2:7" ht="13.5">
      <c r="B110" s="91"/>
      <c r="G110" s="91"/>
    </row>
    <row r="111" spans="2:7" ht="13.5">
      <c r="B111" s="91"/>
      <c r="G111" s="91"/>
    </row>
    <row r="112" spans="2:7" ht="13.5">
      <c r="B112" s="91"/>
      <c r="G112" s="91"/>
    </row>
    <row r="113" spans="2:7" ht="13.5">
      <c r="B113" s="91"/>
      <c r="G113" s="91"/>
    </row>
    <row r="114" spans="2:7" ht="13.5">
      <c r="B114" s="91"/>
      <c r="G114" s="91"/>
    </row>
    <row r="115" spans="2:7" ht="13.5">
      <c r="B115" s="91"/>
      <c r="G115" s="91"/>
    </row>
    <row r="116" spans="2:7" ht="13.5">
      <c r="B116" s="91"/>
      <c r="G116" s="91"/>
    </row>
    <row r="117" spans="2:7" ht="13.5">
      <c r="B117" s="91"/>
      <c r="G117" s="91"/>
    </row>
    <row r="118" spans="2:7" ht="13.5">
      <c r="B118" s="91"/>
      <c r="G118" s="91"/>
    </row>
    <row r="119" spans="2:7" ht="13.5">
      <c r="B119" s="91"/>
      <c r="G119" s="91"/>
    </row>
    <row r="120" spans="2:7" ht="13.5">
      <c r="B120" s="91"/>
      <c r="G120" s="91"/>
    </row>
    <row r="121" spans="2:7" ht="13.5">
      <c r="B121" s="91"/>
      <c r="G121" s="91"/>
    </row>
    <row r="122" spans="2:7" ht="13.5">
      <c r="B122" s="91"/>
      <c r="G122" s="91"/>
    </row>
    <row r="123" spans="2:7" ht="13.5">
      <c r="B123" s="91"/>
      <c r="G123" s="91"/>
    </row>
    <row r="124" spans="2:7" ht="13.5">
      <c r="B124" s="91"/>
      <c r="G124" s="91"/>
    </row>
    <row r="125" spans="2:7" ht="13.5">
      <c r="B125" s="91"/>
      <c r="G125" s="91"/>
    </row>
    <row r="126" spans="2:7" ht="13.5">
      <c r="B126" s="91"/>
      <c r="G126" s="91"/>
    </row>
    <row r="127" spans="2:7" ht="13.5">
      <c r="B127" s="91"/>
      <c r="G127" s="91"/>
    </row>
    <row r="128" spans="2:7" ht="13.5">
      <c r="B128" s="91"/>
      <c r="G128" s="91"/>
    </row>
    <row r="129" spans="2:7" ht="13.5">
      <c r="B129" s="91"/>
      <c r="G129" s="91"/>
    </row>
    <row r="130" spans="2:7" ht="13.5">
      <c r="B130" s="91"/>
      <c r="G130" s="91"/>
    </row>
    <row r="131" spans="2:7" ht="13.5">
      <c r="B131" s="91"/>
      <c r="G131" s="91"/>
    </row>
    <row r="132" spans="2:7" ht="13.5">
      <c r="B132" s="91"/>
      <c r="G132" s="91"/>
    </row>
    <row r="133" spans="2:7" ht="13.5">
      <c r="B133" s="91"/>
      <c r="G133" s="91"/>
    </row>
    <row r="134" spans="2:7" ht="13.5">
      <c r="B134" s="91"/>
      <c r="G134" s="91"/>
    </row>
    <row r="135" spans="2:7" ht="13.5">
      <c r="B135" s="91"/>
      <c r="G135" s="91"/>
    </row>
    <row r="136" spans="2:7" ht="13.5">
      <c r="B136" s="91"/>
      <c r="G136" s="91"/>
    </row>
    <row r="137" spans="2:7" ht="13.5">
      <c r="B137" s="91"/>
      <c r="G137" s="91"/>
    </row>
    <row r="138" spans="2:7" ht="13.5">
      <c r="B138" s="91"/>
      <c r="G138" s="91"/>
    </row>
    <row r="139" spans="2:7" ht="13.5">
      <c r="B139" s="91"/>
      <c r="G139" s="91"/>
    </row>
    <row r="140" spans="2:7" ht="13.5">
      <c r="B140" s="91"/>
      <c r="G140" s="91"/>
    </row>
    <row r="141" spans="2:7" ht="13.5">
      <c r="B141" s="91"/>
      <c r="G141" s="91"/>
    </row>
    <row r="142" spans="2:7" ht="13.5">
      <c r="B142" s="91"/>
      <c r="G142" s="91"/>
    </row>
    <row r="143" spans="2:7" ht="13.5">
      <c r="B143" s="91"/>
      <c r="G143" s="91"/>
    </row>
    <row r="144" spans="2:7" ht="13.5">
      <c r="B144" s="91"/>
      <c r="G144" s="91"/>
    </row>
    <row r="145" spans="2:7" ht="13.5">
      <c r="B145" s="91"/>
      <c r="G145" s="91"/>
    </row>
    <row r="146" spans="2:7" ht="13.5">
      <c r="B146" s="91"/>
      <c r="G146" s="91"/>
    </row>
    <row r="147" spans="2:7" ht="13.5">
      <c r="B147" s="91"/>
      <c r="G147" s="91"/>
    </row>
    <row r="148" spans="2:7" ht="13.5">
      <c r="B148" s="91"/>
      <c r="G148" s="91"/>
    </row>
    <row r="149" spans="2:7" ht="13.5">
      <c r="B149" s="91"/>
      <c r="G149" s="91"/>
    </row>
    <row r="150" spans="2:7" ht="13.5">
      <c r="B150" s="91"/>
      <c r="G150" s="91"/>
    </row>
    <row r="151" spans="2:7" ht="13.5">
      <c r="B151" s="91"/>
      <c r="G151" s="91"/>
    </row>
    <row r="152" spans="2:7" ht="13.5">
      <c r="B152" s="91"/>
      <c r="G152" s="91"/>
    </row>
    <row r="153" spans="2:7" ht="13.5">
      <c r="B153" s="91"/>
      <c r="G153" s="91"/>
    </row>
    <row r="154" spans="2:7" ht="13.5">
      <c r="B154" s="91"/>
      <c r="G154" s="91"/>
    </row>
    <row r="155" spans="2:7" ht="13.5">
      <c r="B155" s="91"/>
      <c r="G155" s="91"/>
    </row>
    <row r="156" spans="2:7" ht="13.5">
      <c r="B156" s="91"/>
      <c r="G156" s="91"/>
    </row>
    <row r="157" spans="2:7" ht="13.5">
      <c r="B157" s="91"/>
      <c r="G157" s="91"/>
    </row>
    <row r="158" spans="2:7" ht="13.5">
      <c r="B158" s="91"/>
      <c r="G158" s="91"/>
    </row>
    <row r="159" spans="2:7" ht="13.5">
      <c r="B159" s="91"/>
      <c r="G159" s="91"/>
    </row>
    <row r="160" spans="2:7" ht="13.5">
      <c r="B160" s="91"/>
      <c r="G160" s="91"/>
    </row>
    <row r="161" spans="2:7" ht="13.5">
      <c r="B161" s="91"/>
      <c r="G161" s="91"/>
    </row>
    <row r="162" spans="2:7" ht="13.5">
      <c r="B162" s="91"/>
      <c r="G162" s="91"/>
    </row>
    <row r="163" spans="2:7" ht="13.5">
      <c r="B163" s="91"/>
      <c r="G163" s="91"/>
    </row>
    <row r="164" spans="2:7" ht="13.5">
      <c r="B164" s="91"/>
      <c r="G164" s="91"/>
    </row>
    <row r="165" spans="2:7" ht="13.5">
      <c r="B165" s="91"/>
      <c r="G165" s="91"/>
    </row>
    <row r="166" spans="2:7" ht="13.5">
      <c r="B166" s="91"/>
      <c r="G166" s="91"/>
    </row>
    <row r="167" spans="2:7" ht="13.5">
      <c r="B167" s="91"/>
      <c r="G167" s="91"/>
    </row>
    <row r="168" spans="2:7" ht="13.5">
      <c r="B168" s="91"/>
      <c r="G168" s="91"/>
    </row>
    <row r="169" spans="2:7" ht="13.5">
      <c r="B169" s="91"/>
      <c r="G169" s="91"/>
    </row>
    <row r="170" spans="2:7" ht="13.5">
      <c r="B170" s="91"/>
      <c r="G170" s="91"/>
    </row>
    <row r="171" spans="2:7" ht="13.5">
      <c r="B171" s="91"/>
      <c r="G171" s="91"/>
    </row>
    <row r="172" spans="2:7" ht="13.5">
      <c r="B172" s="91"/>
      <c r="G172" s="91"/>
    </row>
    <row r="173" spans="2:7" ht="13.5">
      <c r="B173" s="91"/>
      <c r="G173" s="91"/>
    </row>
    <row r="174" spans="2:7" ht="13.5">
      <c r="B174" s="91"/>
      <c r="G174" s="91"/>
    </row>
    <row r="175" spans="2:7" ht="13.5">
      <c r="B175" s="91"/>
      <c r="G175" s="91"/>
    </row>
    <row r="176" spans="2:7" ht="13.5">
      <c r="B176" s="91"/>
      <c r="G176" s="91"/>
    </row>
    <row r="177" spans="2:7" ht="13.5">
      <c r="B177" s="91"/>
      <c r="G177" s="91"/>
    </row>
    <row r="178" spans="2:7" ht="13.5">
      <c r="B178" s="91"/>
      <c r="G178" s="91"/>
    </row>
    <row r="179" spans="2:7" ht="13.5">
      <c r="B179" s="91"/>
      <c r="G179" s="91"/>
    </row>
    <row r="180" spans="2:7" ht="13.5">
      <c r="B180" s="91"/>
      <c r="G180" s="91"/>
    </row>
    <row r="181" spans="2:7" ht="13.5">
      <c r="B181" s="91"/>
      <c r="G181" s="91"/>
    </row>
    <row r="182" spans="2:7" ht="13.5">
      <c r="B182" s="91"/>
      <c r="G182" s="91"/>
    </row>
    <row r="183" spans="2:7" ht="13.5">
      <c r="B183" s="91"/>
      <c r="G183" s="91"/>
    </row>
    <row r="184" spans="2:7" ht="13.5">
      <c r="B184" s="91"/>
      <c r="G184" s="91"/>
    </row>
    <row r="185" spans="2:7" ht="13.5">
      <c r="B185" s="91"/>
      <c r="G185" s="91"/>
    </row>
    <row r="186" spans="2:7" ht="13.5">
      <c r="B186" s="91"/>
      <c r="G186" s="91"/>
    </row>
    <row r="187" spans="2:7" ht="13.5">
      <c r="B187" s="91"/>
      <c r="G187" s="91"/>
    </row>
    <row r="188" spans="2:7" ht="13.5">
      <c r="B188" s="91"/>
      <c r="G188" s="91"/>
    </row>
    <row r="189" spans="2:7" ht="13.5">
      <c r="B189" s="91"/>
      <c r="G189" s="91"/>
    </row>
    <row r="190" spans="2:7" ht="13.5">
      <c r="B190" s="91"/>
      <c r="G190" s="91"/>
    </row>
    <row r="191" spans="2:7" ht="13.5">
      <c r="B191" s="91"/>
      <c r="G191" s="91"/>
    </row>
    <row r="192" spans="2:7" ht="13.5">
      <c r="B192" s="91"/>
      <c r="G192" s="91"/>
    </row>
    <row r="193" spans="2:7" ht="13.5">
      <c r="B193" s="91"/>
      <c r="G193" s="91"/>
    </row>
    <row r="194" spans="2:7" ht="13.5">
      <c r="B194" s="91"/>
      <c r="G194" s="91"/>
    </row>
    <row r="195" spans="2:7" ht="13.5">
      <c r="B195" s="91"/>
      <c r="G195" s="91"/>
    </row>
    <row r="196" spans="2:7" ht="13.5">
      <c r="B196" s="91"/>
      <c r="G196" s="91"/>
    </row>
    <row r="197" spans="2:7" ht="13.5">
      <c r="B197" s="91"/>
      <c r="G197" s="91"/>
    </row>
    <row r="198" spans="2:7" ht="13.5">
      <c r="B198" s="91"/>
      <c r="G198" s="91"/>
    </row>
    <row r="199" spans="2:7" ht="13.5">
      <c r="B199" s="91"/>
      <c r="G199" s="91"/>
    </row>
    <row r="200" spans="2:7" ht="13.5">
      <c r="B200" s="91"/>
      <c r="G200" s="91"/>
    </row>
    <row r="201" spans="2:7" ht="13.5">
      <c r="B201" s="91"/>
      <c r="G201" s="91"/>
    </row>
    <row r="202" spans="2:7" ht="13.5">
      <c r="B202" s="91"/>
      <c r="G202" s="91"/>
    </row>
    <row r="203" spans="2:7" ht="13.5">
      <c r="B203" s="91"/>
      <c r="G203" s="91"/>
    </row>
    <row r="204" spans="2:7" ht="13.5">
      <c r="B204" s="91"/>
      <c r="G204" s="91"/>
    </row>
    <row r="205" spans="2:7" ht="13.5">
      <c r="B205" s="91"/>
      <c r="G205" s="91"/>
    </row>
    <row r="206" spans="2:7" ht="13.5">
      <c r="B206" s="91"/>
      <c r="G206" s="91"/>
    </row>
    <row r="207" spans="2:7" ht="13.5">
      <c r="B207" s="91"/>
      <c r="G207" s="91"/>
    </row>
    <row r="208" spans="2:7" ht="13.5">
      <c r="B208" s="91"/>
      <c r="G208" s="91"/>
    </row>
    <row r="209" spans="2:7" ht="13.5">
      <c r="B209" s="91"/>
      <c r="G209" s="91"/>
    </row>
    <row r="210" spans="2:7" ht="13.5">
      <c r="B210" s="91"/>
      <c r="G210" s="91"/>
    </row>
    <row r="211" spans="2:7" ht="13.5">
      <c r="B211" s="91"/>
      <c r="G211" s="91"/>
    </row>
    <row r="212" spans="2:7" ht="13.5">
      <c r="B212" s="91"/>
      <c r="G212" s="91"/>
    </row>
    <row r="213" spans="2:7" ht="13.5">
      <c r="B213" s="91"/>
      <c r="G213" s="91"/>
    </row>
    <row r="214" spans="2:7" ht="13.5">
      <c r="B214" s="91"/>
      <c r="G214" s="91"/>
    </row>
    <row r="215" spans="2:7" ht="13.5">
      <c r="B215" s="91"/>
      <c r="G215" s="91"/>
    </row>
    <row r="216" spans="2:7" ht="13.5">
      <c r="B216" s="91"/>
      <c r="G216" s="91"/>
    </row>
    <row r="217" spans="2:7" ht="13.5">
      <c r="B217" s="91"/>
      <c r="G217" s="91"/>
    </row>
    <row r="218" spans="2:7" ht="13.5">
      <c r="B218" s="91"/>
      <c r="G218" s="91"/>
    </row>
    <row r="219" spans="2:7" ht="13.5">
      <c r="B219" s="91"/>
      <c r="G219" s="91"/>
    </row>
    <row r="220" spans="2:7" ht="13.5">
      <c r="B220" s="91"/>
      <c r="G220" s="91"/>
    </row>
    <row r="221" spans="2:7" ht="13.5">
      <c r="B221" s="91"/>
      <c r="G221" s="91"/>
    </row>
    <row r="222" spans="2:7" ht="13.5">
      <c r="B222" s="91"/>
      <c r="G222" s="91"/>
    </row>
    <row r="223" spans="2:7" ht="13.5">
      <c r="B223" s="91"/>
      <c r="G223" s="91"/>
    </row>
  </sheetData>
  <sheetProtection/>
  <mergeCells count="13">
    <mergeCell ref="W3:Z3"/>
    <mergeCell ref="AB3:AE3"/>
    <mergeCell ref="AG3:AJ3"/>
    <mergeCell ref="AL3:AO3"/>
    <mergeCell ref="C3:F3"/>
    <mergeCell ref="H3:K3"/>
    <mergeCell ref="M3:P3"/>
    <mergeCell ref="R3:U3"/>
    <mergeCell ref="BK3:BN3"/>
    <mergeCell ref="AQ3:AT3"/>
    <mergeCell ref="AV3:AY3"/>
    <mergeCell ref="BA3:BD3"/>
    <mergeCell ref="BF3:BI3"/>
  </mergeCells>
  <printOptions horizontalCentered="1"/>
  <pageMargins left="0" right="0" top="0.5" bottom="0.25" header="0.25" footer="0"/>
  <pageSetup blackAndWhite="1" horizontalDpi="600" verticalDpi="600" orientation="landscape" scale="65" r:id="rId1"/>
  <headerFooter alignWithMargins="0">
    <oddHeader>&amp;RPAGE &amp;P OF &amp;N</oddHeader>
    <oddFooter xml:space="preserve">&amp;L&amp;Z&amp;F&amp;A&amp;R </oddFooter>
  </headerFooter>
  <colBreaks count="3" manualBreakCount="3">
    <brk id="17" max="65" man="1"/>
    <brk id="31" max="65" man="1"/>
    <brk id="4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Rodriguez</dc:creator>
  <cp:keywords/>
  <dc:description/>
  <cp:lastModifiedBy>vhines</cp:lastModifiedBy>
  <cp:lastPrinted>2010-03-24T16:14:18Z</cp:lastPrinted>
  <dcterms:created xsi:type="dcterms:W3CDTF">2001-03-26T21:41:16Z</dcterms:created>
  <dcterms:modified xsi:type="dcterms:W3CDTF">2010-08-18T20:27:24Z</dcterms:modified>
  <cp:category/>
  <cp:version/>
  <cp:contentType/>
  <cp:contentStatus/>
</cp:coreProperties>
</file>